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0" windowWidth="19995" windowHeight="10125" activeTab="1"/>
  </bookViews>
  <sheets>
    <sheet name="XSV-Calc Horizontal" sheetId="2" r:id="rId1"/>
    <sheet name="XSV-Calc Vertical" sheetId="3" r:id="rId2"/>
  </sheets>
  <definedNames>
    <definedName name="_xlnm.Print_Area" localSheetId="0">'XSV-Calc Horizontal'!$B$3:$J$54</definedName>
    <definedName name="_xlnm.Print_Area" localSheetId="1">'XSV-Calc Vertical'!$B$3:$J$56</definedName>
  </definedNames>
  <calcPr calcId="125725"/>
</workbook>
</file>

<file path=xl/calcChain.xml><?xml version="1.0" encoding="utf-8"?>
<calcChain xmlns="http://schemas.openxmlformats.org/spreadsheetml/2006/main">
  <c r="R32" i="3"/>
  <c r="R33" s="1"/>
  <c r="R25"/>
  <c r="Q25"/>
  <c r="P25"/>
  <c r="R24"/>
  <c r="G25" s="1"/>
  <c r="Q24"/>
  <c r="F25" s="1"/>
  <c r="P24"/>
  <c r="E25" s="1"/>
  <c r="R22"/>
  <c r="Q22"/>
  <c r="P22"/>
  <c r="R21"/>
  <c r="R29" s="1"/>
  <c r="R30" s="1"/>
  <c r="R42" s="1"/>
  <c r="Q21"/>
  <c r="Q29" s="1"/>
  <c r="Q30" s="1"/>
  <c r="Q42" s="1"/>
  <c r="P21"/>
  <c r="P29" s="1"/>
  <c r="P30" s="1"/>
  <c r="R19"/>
  <c r="Q19"/>
  <c r="P19"/>
  <c r="R32" i="2"/>
  <c r="R42" s="1"/>
  <c r="R25"/>
  <c r="Q25"/>
  <c r="R24"/>
  <c r="G25" s="1"/>
  <c r="Q24"/>
  <c r="F25" s="1"/>
  <c r="P25"/>
  <c r="P24"/>
  <c r="E25" s="1"/>
  <c r="R22"/>
  <c r="Q22"/>
  <c r="R21"/>
  <c r="Q21"/>
  <c r="Q32" s="1"/>
  <c r="R19"/>
  <c r="Q19"/>
  <c r="P22"/>
  <c r="P19"/>
  <c r="P21"/>
  <c r="P32" s="1"/>
  <c r="P42" i="3" l="1"/>
  <c r="Q32"/>
  <c r="Q33" s="1"/>
  <c r="Q44" s="1"/>
  <c r="F29" s="1"/>
  <c r="Q37"/>
  <c r="R37"/>
  <c r="P37"/>
  <c r="R39"/>
  <c r="G27" s="1"/>
  <c r="R44"/>
  <c r="G29" s="1"/>
  <c r="P32"/>
  <c r="P33" s="1"/>
  <c r="Q37" i="2"/>
  <c r="Q39" s="1"/>
  <c r="F27" s="1"/>
  <c r="Q42"/>
  <c r="Q44" s="1"/>
  <c r="F29" s="1"/>
  <c r="R44"/>
  <c r="G29" s="1"/>
  <c r="P37"/>
  <c r="P39" s="1"/>
  <c r="E27" s="1"/>
  <c r="P42"/>
  <c r="P44" s="1"/>
  <c r="E29" s="1"/>
  <c r="R37"/>
  <c r="R39" s="1"/>
  <c r="G27" s="1"/>
  <c r="P44" i="3" l="1"/>
  <c r="E29" s="1"/>
  <c r="F28" i="2"/>
  <c r="G28"/>
  <c r="Q39" i="3"/>
  <c r="F27" s="1"/>
  <c r="F28" s="1"/>
  <c r="P39"/>
  <c r="E27" s="1"/>
  <c r="G28"/>
  <c r="E28" i="2"/>
  <c r="E28" i="3" l="1"/>
</calcChain>
</file>

<file path=xl/sharedStrings.xml><?xml version="1.0" encoding="utf-8"?>
<sst xmlns="http://schemas.openxmlformats.org/spreadsheetml/2006/main" count="145" uniqueCount="69">
  <si>
    <t>R = D/2</t>
  </si>
  <si>
    <r>
      <t>A</t>
    </r>
    <r>
      <rPr>
        <vertAlign val="subscript"/>
        <sz val="9"/>
        <color indexed="56"/>
        <rFont val="Arial"/>
        <family val="2"/>
      </rPr>
      <t>f</t>
    </r>
    <r>
      <rPr>
        <sz val="9"/>
        <color indexed="56"/>
        <rFont val="Arial"/>
        <family val="2"/>
      </rPr>
      <t xml:space="preserve"> = R</t>
    </r>
    <r>
      <rPr>
        <vertAlign val="superscript"/>
        <sz val="9"/>
        <color indexed="56"/>
        <rFont val="Arial"/>
        <family val="2"/>
      </rPr>
      <t>2</t>
    </r>
    <r>
      <rPr>
        <sz val="9"/>
        <color indexed="56"/>
        <rFont val="Arial"/>
        <family val="2"/>
      </rPr>
      <t xml:space="preserve"> * cos</t>
    </r>
    <r>
      <rPr>
        <vertAlign val="superscript"/>
        <sz val="9"/>
        <color indexed="56"/>
        <rFont val="Arial"/>
        <family val="2"/>
      </rPr>
      <t>-1</t>
    </r>
    <r>
      <rPr>
        <sz val="9"/>
        <color indexed="56"/>
        <rFont val="Arial"/>
        <family val="2"/>
      </rPr>
      <t>((R-h)/R) - (R-h)*sqrt(2*R*h-h</t>
    </r>
    <r>
      <rPr>
        <vertAlign val="superscript"/>
        <sz val="9"/>
        <color indexed="56"/>
        <rFont val="Arial"/>
        <family val="2"/>
      </rPr>
      <t>2</t>
    </r>
    <r>
      <rPr>
        <sz val="9"/>
        <color indexed="56"/>
        <rFont val="Arial"/>
        <family val="2"/>
      </rPr>
      <t>)</t>
    </r>
  </si>
  <si>
    <t>Vessel Internal Diameter, D</t>
  </si>
  <si>
    <t>mm</t>
  </si>
  <si>
    <t>To H</t>
  </si>
  <si>
    <t>100% Full</t>
  </si>
  <si>
    <t>Height of Fluid, h</t>
  </si>
  <si>
    <t>Notes</t>
  </si>
  <si>
    <t>Project Name</t>
  </si>
  <si>
    <t>Customer</t>
  </si>
  <si>
    <t>Vessel Name</t>
  </si>
  <si>
    <t>Tag No</t>
  </si>
  <si>
    <t>Case</t>
  </si>
  <si>
    <t>A</t>
  </si>
  <si>
    <t>B</t>
  </si>
  <si>
    <t>C</t>
  </si>
  <si>
    <t>1)</t>
  </si>
  <si>
    <t>2)</t>
  </si>
  <si>
    <t>3)</t>
  </si>
  <si>
    <t>4)</t>
  </si>
  <si>
    <t>Document Title</t>
  </si>
  <si>
    <t>Document No.</t>
  </si>
  <si>
    <t>Rev</t>
  </si>
  <si>
    <t>Description</t>
  </si>
  <si>
    <t>By</t>
  </si>
  <si>
    <t>Chkd</t>
  </si>
  <si>
    <t>Appd</t>
  </si>
  <si>
    <t>Date</t>
  </si>
  <si>
    <t>Process Calculation Sheet</t>
  </si>
  <si>
    <t>First Issue</t>
  </si>
  <si>
    <t>ABC-12345</t>
  </si>
  <si>
    <t>Sheet 1 of 1</t>
  </si>
  <si>
    <t>ABC</t>
  </si>
  <si>
    <t>Test Project</t>
  </si>
  <si>
    <t>ABC Inc</t>
  </si>
  <si>
    <t>Surge Drum</t>
  </si>
  <si>
    <t>V-001</t>
  </si>
  <si>
    <t>Horizontal  Drum</t>
  </si>
  <si>
    <t>XSV-Calc</t>
  </si>
  <si>
    <t>Vessel Length T/T, L</t>
  </si>
  <si>
    <t>Type of Vessel Head</t>
  </si>
  <si>
    <t>Volume below Level h (Liquid)</t>
  </si>
  <si>
    <t>Volume above Level h (Gas)</t>
  </si>
  <si>
    <t>Total Vessel Volume</t>
  </si>
  <si>
    <r>
      <t>m</t>
    </r>
    <r>
      <rPr>
        <vertAlign val="superscript"/>
        <sz val="9"/>
        <rFont val="Arial"/>
        <family val="2"/>
      </rPr>
      <t>3</t>
    </r>
  </si>
  <si>
    <t>Head Depth, a</t>
  </si>
  <si>
    <t>Volume Calculations for</t>
  </si>
  <si>
    <t>2:1 Elliptical</t>
  </si>
  <si>
    <t>Flat</t>
  </si>
  <si>
    <r>
      <t>V</t>
    </r>
    <r>
      <rPr>
        <vertAlign val="subscript"/>
        <sz val="9"/>
        <color indexed="56"/>
        <rFont val="Arial"/>
        <family val="2"/>
      </rPr>
      <t>f</t>
    </r>
    <r>
      <rPr>
        <sz val="9"/>
        <color indexed="56"/>
        <rFont val="Arial"/>
        <family val="2"/>
      </rPr>
      <t xml:space="preserve"> = A</t>
    </r>
    <r>
      <rPr>
        <vertAlign val="subscript"/>
        <sz val="9"/>
        <color indexed="56"/>
        <rFont val="Arial"/>
        <family val="2"/>
      </rPr>
      <t>f</t>
    </r>
    <r>
      <rPr>
        <sz val="9"/>
        <color indexed="56"/>
        <rFont val="Arial"/>
        <family val="2"/>
      </rPr>
      <t>*L + PI*a*h</t>
    </r>
    <r>
      <rPr>
        <vertAlign val="superscript"/>
        <sz val="9"/>
        <color indexed="56"/>
        <rFont val="Arial"/>
        <family val="2"/>
      </rPr>
      <t>2</t>
    </r>
    <r>
      <rPr>
        <sz val="9"/>
        <color indexed="56"/>
        <rFont val="Arial"/>
        <family val="2"/>
      </rPr>
      <t xml:space="preserve"> * (1-(h/(3R)))</t>
    </r>
  </si>
  <si>
    <t>Select</t>
  </si>
  <si>
    <t>Height of Fluid above T/L, h</t>
  </si>
  <si>
    <t>Total Vessel Volume incl 2 Heads</t>
  </si>
  <si>
    <t>Volume of Liquid to h</t>
  </si>
  <si>
    <t>Volume of Gas above h</t>
  </si>
  <si>
    <t>Vessel Partial Volume Calculator</t>
  </si>
  <si>
    <t>Area</t>
  </si>
  <si>
    <t>Vol 2 heads</t>
  </si>
  <si>
    <t>Vol 1 head = 0.131*D^3</t>
  </si>
  <si>
    <t>Vol in Body = Area x Ht</t>
  </si>
  <si>
    <t>Body</t>
  </si>
  <si>
    <t>Total body + heads</t>
  </si>
  <si>
    <t>Vol to h incl 1 head</t>
  </si>
  <si>
    <t>Vertical  Drum</t>
  </si>
  <si>
    <t>Vessel Height T/T, H</t>
  </si>
  <si>
    <r>
      <t xml:space="preserve">THIS DOCUMENT IS ISSUED AS PRELIMINARY DESIGN INFORMATION ONLY AND NO LIABILITY IS ACCEPTED OR IMPLIED FOR ACCURACY. ALL DATA SHOULD BE CHECKED AND VERIFIED BY QUALIFIED PERSONNEL. </t>
    </r>
    <r>
      <rPr>
        <sz val="4"/>
        <color theme="1"/>
        <rFont val="Calibri"/>
        <family val="2"/>
      </rPr>
      <t>©KIRK PROCESS SOLUTIONS LIMITED  WWW.KIRKPROCESS.COM</t>
    </r>
  </si>
  <si>
    <t>V-10A</t>
  </si>
  <si>
    <r>
      <t xml:space="preserve">THIS DOCUMENT IS ISSUED AS PRELIMINARY DESIGN INFORMATION ONLY AND NO LIABILITY IS ACCEPTED OR IMPLIED FOR ACCURACY. ALL DATA SHOULD BE CHECKED AND VERIFIED BY QUALIFIED PERSONNEL. </t>
    </r>
    <r>
      <rPr>
        <sz val="4"/>
        <color theme="1"/>
        <rFont val="Calibri"/>
        <family val="2"/>
      </rPr>
      <t>©KIRK PROCESS SOLUTIONS LIMITED.    WWW.KIRKPROCESS.COM</t>
    </r>
  </si>
  <si>
    <t>V-12A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</si>
</sst>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000"/>
    <numFmt numFmtId="166" formatCode="0.00000"/>
    <numFmt numFmtId="167" formatCode="dd/mm/yy;@"/>
    <numFmt numFmtId="168" formatCode="0.000"/>
  </numFmts>
  <fonts count="21">
    <font>
      <sz val="10"/>
      <name val="Arial"/>
    </font>
    <font>
      <sz val="10"/>
      <name val="Arial"/>
      <family val="2"/>
    </font>
    <font>
      <sz val="9"/>
      <color indexed="56"/>
      <name val="Arial"/>
      <family val="2"/>
    </font>
    <font>
      <vertAlign val="subscript"/>
      <sz val="9"/>
      <color indexed="56"/>
      <name val="Arial"/>
      <family val="2"/>
    </font>
    <font>
      <vertAlign val="superscript"/>
      <sz val="9"/>
      <color indexed="56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8"/>
      <name val="Calibri"/>
      <family val="2"/>
      <scheme val="minor"/>
    </font>
    <font>
      <vertAlign val="superscript"/>
      <sz val="9"/>
      <name val="Arial"/>
      <family val="2"/>
    </font>
    <font>
      <i/>
      <sz val="6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wrapText="1"/>
    </xf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8" fillId="3" borderId="0" xfId="0" applyFont="1" applyFill="1" applyBorder="1" applyProtection="1"/>
    <xf numFmtId="0" fontId="0" fillId="3" borderId="5" xfId="0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7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wrapText="1"/>
    </xf>
    <xf numFmtId="0" fontId="2" fillId="3" borderId="7" xfId="0" applyFont="1" applyFill="1" applyBorder="1" applyAlignment="1" applyProtection="1">
      <alignment horizontal="left" wrapText="1"/>
    </xf>
    <xf numFmtId="0" fontId="2" fillId="3" borderId="7" xfId="0" applyFont="1" applyFill="1" applyBorder="1" applyAlignment="1" applyProtection="1">
      <alignment wrapText="1"/>
    </xf>
    <xf numFmtId="0" fontId="0" fillId="2" borderId="0" xfId="0" applyFill="1" applyBorder="1" applyProtection="1"/>
    <xf numFmtId="0" fontId="0" fillId="2" borderId="1" xfId="0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0" fontId="13" fillId="3" borderId="13" xfId="0" applyFont="1" applyFill="1" applyBorder="1" applyAlignment="1" applyProtection="1"/>
    <xf numFmtId="0" fontId="13" fillId="3" borderId="7" xfId="0" applyFont="1" applyFill="1" applyBorder="1" applyProtection="1"/>
    <xf numFmtId="0" fontId="13" fillId="3" borderId="14" xfId="0" applyFont="1" applyFill="1" applyBorder="1" applyProtection="1"/>
    <xf numFmtId="0" fontId="13" fillId="3" borderId="0" xfId="0" applyFont="1" applyFill="1" applyBorder="1" applyProtection="1"/>
    <xf numFmtId="0" fontId="13" fillId="3" borderId="0" xfId="0" applyFont="1" applyFill="1" applyBorder="1" applyProtection="1">
      <protection locked="0"/>
    </xf>
    <xf numFmtId="0" fontId="13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2" fillId="0" borderId="19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167" fontId="10" fillId="0" borderId="1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protection locked="0"/>
    </xf>
    <xf numFmtId="0" fontId="13" fillId="3" borderId="0" xfId="0" applyFont="1" applyFill="1" applyBorder="1" applyAlignment="1" applyProtection="1">
      <alignment wrapText="1"/>
      <protection locked="0"/>
    </xf>
    <xf numFmtId="0" fontId="13" fillId="3" borderId="7" xfId="0" applyFont="1" applyFill="1" applyBorder="1" applyProtection="1">
      <protection locked="0"/>
    </xf>
    <xf numFmtId="0" fontId="13" fillId="3" borderId="16" xfId="0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Protection="1">
      <protection locked="0"/>
    </xf>
    <xf numFmtId="0" fontId="13" fillId="3" borderId="17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/>
    <xf numFmtId="0" fontId="11" fillId="4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center"/>
      <protection hidden="1"/>
    </xf>
    <xf numFmtId="2" fontId="13" fillId="3" borderId="1" xfId="0" applyNumberFormat="1" applyFont="1" applyFill="1" applyBorder="1" applyAlignment="1" applyProtection="1">
      <alignment horizontal="center"/>
      <protection hidden="1"/>
    </xf>
    <xf numFmtId="2" fontId="13" fillId="3" borderId="1" xfId="0" applyNumberFormat="1" applyFont="1" applyFill="1" applyBorder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protection locked="0"/>
    </xf>
    <xf numFmtId="0" fontId="17" fillId="3" borderId="2" xfId="0" applyFont="1" applyFill="1" applyBorder="1" applyProtection="1"/>
    <xf numFmtId="0" fontId="1" fillId="3" borderId="0" xfId="0" applyFont="1" applyFill="1" applyBorder="1" applyProtection="1"/>
    <xf numFmtId="1" fontId="13" fillId="3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</xf>
    <xf numFmtId="1" fontId="13" fillId="3" borderId="1" xfId="1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Protection="1"/>
    <xf numFmtId="168" fontId="2" fillId="2" borderId="0" xfId="0" applyNumberFormat="1" applyFont="1" applyFill="1" applyAlignment="1" applyProtection="1">
      <alignment horizontal="center" wrapText="1"/>
    </xf>
    <xf numFmtId="168" fontId="0" fillId="2" borderId="0" xfId="0" applyNumberFormat="1" applyFill="1" applyAlignment="1" applyProtection="1">
      <alignment horizontal="center"/>
    </xf>
    <xf numFmtId="168" fontId="18" fillId="2" borderId="0" xfId="0" applyNumberFormat="1" applyFont="1" applyFill="1" applyAlignment="1" applyProtection="1">
      <alignment horizontal="center"/>
    </xf>
    <xf numFmtId="168" fontId="0" fillId="2" borderId="0" xfId="0" applyNumberFormat="1" applyFill="1" applyProtection="1"/>
    <xf numFmtId="0" fontId="11" fillId="0" borderId="1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left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 wrapText="1"/>
      <protection locked="0"/>
    </xf>
    <xf numFmtId="164" fontId="19" fillId="5" borderId="1" xfId="1" applyNumberFormat="1" applyFont="1" applyFill="1" applyBorder="1" applyAlignment="1" applyProtection="1">
      <alignment horizontal="center"/>
      <protection locked="0"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923924</xdr:colOff>
      <xdr:row>32</xdr:row>
      <xdr:rowOff>47625</xdr:rowOff>
    </xdr:from>
    <xdr:to>
      <xdr:col>6</xdr:col>
      <xdr:colOff>104774</xdr:colOff>
      <xdr:row>40</xdr:row>
      <xdr:rowOff>153194</xdr:rowOff>
    </xdr:to>
    <xdr:grpSp>
      <xdr:nvGrpSpPr>
        <xdr:cNvPr id="37" name="Group 36"/>
        <xdr:cNvGrpSpPr/>
      </xdr:nvGrpSpPr>
      <xdr:grpSpPr>
        <a:xfrm>
          <a:off x="1704974" y="5419725"/>
          <a:ext cx="2619375" cy="1762919"/>
          <a:chOff x="1704974" y="5419725"/>
          <a:chExt cx="2619375" cy="1762919"/>
        </a:xfrm>
      </xdr:grpSpPr>
      <xdr:grpSp>
        <xdr:nvGrpSpPr>
          <xdr:cNvPr id="36" name="Group 35"/>
          <xdr:cNvGrpSpPr/>
        </xdr:nvGrpSpPr>
        <xdr:grpSpPr>
          <a:xfrm>
            <a:off x="1704974" y="5419725"/>
            <a:ext cx="2619375" cy="1762919"/>
            <a:chOff x="1704974" y="5419725"/>
            <a:chExt cx="2619375" cy="1762919"/>
          </a:xfrm>
        </xdr:grpSpPr>
        <xdr:grpSp>
          <xdr:nvGrpSpPr>
            <xdr:cNvPr id="8" name="Group 2"/>
            <xdr:cNvGrpSpPr>
              <a:grpSpLocks/>
            </xdr:cNvGrpSpPr>
          </xdr:nvGrpSpPr>
          <xdr:grpSpPr bwMode="auto">
            <a:xfrm rot="16200000">
              <a:off x="2181225" y="5419724"/>
              <a:ext cx="1295400" cy="2228849"/>
              <a:chOff x="3796" y="3585"/>
              <a:chExt cx="3030" cy="4967"/>
            </a:xfrm>
          </xdr:grpSpPr>
          <xdr:grpSp>
            <xdr:nvGrpSpPr>
              <xdr:cNvPr id="23" name="Group 3"/>
              <xdr:cNvGrpSpPr>
                <a:grpSpLocks/>
              </xdr:cNvGrpSpPr>
            </xdr:nvGrpSpPr>
            <xdr:grpSpPr bwMode="auto">
              <a:xfrm>
                <a:off x="3796" y="3585"/>
                <a:ext cx="3030" cy="782"/>
                <a:chOff x="3796" y="3585"/>
                <a:chExt cx="3030" cy="782"/>
              </a:xfrm>
            </xdr:grpSpPr>
            <xdr:sp macro="" textlink="">
              <xdr:nvSpPr>
                <xdr:cNvPr id="28" name="Arc 4"/>
                <xdr:cNvSpPr>
                  <a:spLocks/>
                </xdr:cNvSpPr>
              </xdr:nvSpPr>
              <xdr:spPr bwMode="auto">
                <a:xfrm flipH="1">
                  <a:off x="3796" y="3587"/>
                  <a:ext cx="1515" cy="780"/>
                </a:xfrm>
                <a:custGeom>
                  <a:avLst/>
                  <a:gdLst>
                    <a:gd name="G0" fmla="+- 15 0 0"/>
                    <a:gd name="G1" fmla="+- 21600 0 0"/>
                    <a:gd name="G2" fmla="+- 21600 0 0"/>
                    <a:gd name="T0" fmla="*/ 0 w 21615"/>
                    <a:gd name="T1" fmla="*/ 0 h 21600"/>
                    <a:gd name="T2" fmla="*/ 21615 w 21615"/>
                    <a:gd name="T3" fmla="*/ 21600 h 21600"/>
                    <a:gd name="T4" fmla="*/ 15 w 21615"/>
                    <a:gd name="T5" fmla="*/ 21600 h 2160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</a:cxnLst>
                  <a:rect l="0" t="0" r="r" b="b"/>
                  <a:pathLst>
                    <a:path w="21615" h="21600" fill="none" extrusionOk="0">
                      <a:moveTo>
                        <a:pt x="0" y="0"/>
                      </a:moveTo>
                      <a:cubicBezTo>
                        <a:pt x="5" y="0"/>
                        <a:pt x="10" y="-1"/>
                        <a:pt x="15" y="0"/>
                      </a:cubicBezTo>
                      <a:cubicBezTo>
                        <a:pt x="11944" y="0"/>
                        <a:pt x="21615" y="9670"/>
                        <a:pt x="21615" y="21600"/>
                      </a:cubicBezTo>
                    </a:path>
                    <a:path w="21615" h="21600" stroke="0" extrusionOk="0">
                      <a:moveTo>
                        <a:pt x="0" y="0"/>
                      </a:moveTo>
                      <a:cubicBezTo>
                        <a:pt x="5" y="0"/>
                        <a:pt x="10" y="-1"/>
                        <a:pt x="15" y="0"/>
                      </a:cubicBezTo>
                      <a:cubicBezTo>
                        <a:pt x="11944" y="0"/>
                        <a:pt x="21615" y="9670"/>
                        <a:pt x="21615" y="21600"/>
                      </a:cubicBezTo>
                      <a:lnTo>
                        <a:pt x="15" y="21600"/>
                      </a:lnTo>
                      <a:close/>
                    </a:path>
                  </a:pathLst>
                </a:custGeom>
                <a:solidFill>
                  <a:srgbClr val="FFFF99"/>
                </a:solidFill>
                <a:ln w="190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9" name="Arc 5"/>
                <xdr:cNvSpPr>
                  <a:spLocks/>
                </xdr:cNvSpPr>
              </xdr:nvSpPr>
              <xdr:spPr bwMode="auto">
                <a:xfrm>
                  <a:off x="5311" y="3585"/>
                  <a:ext cx="1515" cy="780"/>
                </a:xfrm>
                <a:custGeom>
                  <a:avLst/>
                  <a:gdLst>
                    <a:gd name="G0" fmla="+- 15 0 0"/>
                    <a:gd name="G1" fmla="+- 21600 0 0"/>
                    <a:gd name="G2" fmla="+- 21600 0 0"/>
                    <a:gd name="T0" fmla="*/ 0 w 21615"/>
                    <a:gd name="T1" fmla="*/ 0 h 21600"/>
                    <a:gd name="T2" fmla="*/ 21615 w 21615"/>
                    <a:gd name="T3" fmla="*/ 21600 h 21600"/>
                    <a:gd name="T4" fmla="*/ 15 w 21615"/>
                    <a:gd name="T5" fmla="*/ 21600 h 2160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</a:cxnLst>
                  <a:rect l="0" t="0" r="r" b="b"/>
                  <a:pathLst>
                    <a:path w="21615" h="21600" fill="none" extrusionOk="0">
                      <a:moveTo>
                        <a:pt x="0" y="0"/>
                      </a:moveTo>
                      <a:cubicBezTo>
                        <a:pt x="5" y="0"/>
                        <a:pt x="10" y="-1"/>
                        <a:pt x="15" y="0"/>
                      </a:cubicBezTo>
                      <a:cubicBezTo>
                        <a:pt x="11944" y="0"/>
                        <a:pt x="21615" y="9670"/>
                        <a:pt x="21615" y="21600"/>
                      </a:cubicBezTo>
                    </a:path>
                    <a:path w="21615" h="21600" stroke="0" extrusionOk="0">
                      <a:moveTo>
                        <a:pt x="0" y="0"/>
                      </a:moveTo>
                      <a:cubicBezTo>
                        <a:pt x="5" y="0"/>
                        <a:pt x="10" y="-1"/>
                        <a:pt x="15" y="0"/>
                      </a:cubicBezTo>
                      <a:cubicBezTo>
                        <a:pt x="11944" y="0"/>
                        <a:pt x="21615" y="9670"/>
                        <a:pt x="21615" y="21600"/>
                      </a:cubicBezTo>
                      <a:lnTo>
                        <a:pt x="15" y="21600"/>
                      </a:lnTo>
                      <a:close/>
                    </a:path>
                  </a:pathLst>
                </a:custGeom>
                <a:solidFill>
                  <a:srgbClr val="FFFF99"/>
                </a:solidFill>
                <a:ln w="190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24" name="Group 6"/>
              <xdr:cNvGrpSpPr>
                <a:grpSpLocks/>
              </xdr:cNvGrpSpPr>
            </xdr:nvGrpSpPr>
            <xdr:grpSpPr bwMode="auto">
              <a:xfrm flipV="1">
                <a:off x="3796" y="7770"/>
                <a:ext cx="3030" cy="782"/>
                <a:chOff x="3796" y="3585"/>
                <a:chExt cx="3030" cy="782"/>
              </a:xfrm>
            </xdr:grpSpPr>
            <xdr:sp macro="" textlink="">
              <xdr:nvSpPr>
                <xdr:cNvPr id="26" name="Arc 7"/>
                <xdr:cNvSpPr>
                  <a:spLocks/>
                </xdr:cNvSpPr>
              </xdr:nvSpPr>
              <xdr:spPr bwMode="auto">
                <a:xfrm flipH="1">
                  <a:off x="3796" y="3587"/>
                  <a:ext cx="1515" cy="780"/>
                </a:xfrm>
                <a:custGeom>
                  <a:avLst/>
                  <a:gdLst>
                    <a:gd name="G0" fmla="+- 15 0 0"/>
                    <a:gd name="G1" fmla="+- 21600 0 0"/>
                    <a:gd name="G2" fmla="+- 21600 0 0"/>
                    <a:gd name="T0" fmla="*/ 0 w 21615"/>
                    <a:gd name="T1" fmla="*/ 0 h 21600"/>
                    <a:gd name="T2" fmla="*/ 21615 w 21615"/>
                    <a:gd name="T3" fmla="*/ 21600 h 21600"/>
                    <a:gd name="T4" fmla="*/ 15 w 21615"/>
                    <a:gd name="T5" fmla="*/ 21600 h 2160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</a:cxnLst>
                  <a:rect l="0" t="0" r="r" b="b"/>
                  <a:pathLst>
                    <a:path w="21615" h="21600" fill="none" extrusionOk="0">
                      <a:moveTo>
                        <a:pt x="0" y="0"/>
                      </a:moveTo>
                      <a:cubicBezTo>
                        <a:pt x="5" y="0"/>
                        <a:pt x="10" y="-1"/>
                        <a:pt x="15" y="0"/>
                      </a:cubicBezTo>
                      <a:cubicBezTo>
                        <a:pt x="11944" y="0"/>
                        <a:pt x="21615" y="9670"/>
                        <a:pt x="21615" y="21600"/>
                      </a:cubicBezTo>
                    </a:path>
                    <a:path w="21615" h="21600" stroke="0" extrusionOk="0">
                      <a:moveTo>
                        <a:pt x="0" y="0"/>
                      </a:moveTo>
                      <a:cubicBezTo>
                        <a:pt x="5" y="0"/>
                        <a:pt x="10" y="-1"/>
                        <a:pt x="15" y="0"/>
                      </a:cubicBezTo>
                      <a:cubicBezTo>
                        <a:pt x="11944" y="0"/>
                        <a:pt x="21615" y="9670"/>
                        <a:pt x="21615" y="21600"/>
                      </a:cubicBezTo>
                      <a:lnTo>
                        <a:pt x="15" y="21600"/>
                      </a:lnTo>
                      <a:close/>
                    </a:path>
                  </a:pathLst>
                </a:custGeom>
                <a:solidFill>
                  <a:srgbClr val="FFFF99"/>
                </a:solidFill>
                <a:ln w="190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7" name="Arc 8"/>
                <xdr:cNvSpPr>
                  <a:spLocks/>
                </xdr:cNvSpPr>
              </xdr:nvSpPr>
              <xdr:spPr bwMode="auto">
                <a:xfrm>
                  <a:off x="5311" y="3585"/>
                  <a:ext cx="1515" cy="780"/>
                </a:xfrm>
                <a:custGeom>
                  <a:avLst/>
                  <a:gdLst>
                    <a:gd name="G0" fmla="+- 15 0 0"/>
                    <a:gd name="G1" fmla="+- 21600 0 0"/>
                    <a:gd name="G2" fmla="+- 21600 0 0"/>
                    <a:gd name="T0" fmla="*/ 0 w 21615"/>
                    <a:gd name="T1" fmla="*/ 0 h 21600"/>
                    <a:gd name="T2" fmla="*/ 21615 w 21615"/>
                    <a:gd name="T3" fmla="*/ 21600 h 21600"/>
                    <a:gd name="T4" fmla="*/ 15 w 21615"/>
                    <a:gd name="T5" fmla="*/ 21600 h 2160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</a:cxnLst>
                  <a:rect l="0" t="0" r="r" b="b"/>
                  <a:pathLst>
                    <a:path w="21615" h="21600" fill="none" extrusionOk="0">
                      <a:moveTo>
                        <a:pt x="0" y="0"/>
                      </a:moveTo>
                      <a:cubicBezTo>
                        <a:pt x="5" y="0"/>
                        <a:pt x="10" y="-1"/>
                        <a:pt x="15" y="0"/>
                      </a:cubicBezTo>
                      <a:cubicBezTo>
                        <a:pt x="11944" y="0"/>
                        <a:pt x="21615" y="9670"/>
                        <a:pt x="21615" y="21600"/>
                      </a:cubicBezTo>
                    </a:path>
                    <a:path w="21615" h="21600" stroke="0" extrusionOk="0">
                      <a:moveTo>
                        <a:pt x="0" y="0"/>
                      </a:moveTo>
                      <a:cubicBezTo>
                        <a:pt x="5" y="0"/>
                        <a:pt x="10" y="-1"/>
                        <a:pt x="15" y="0"/>
                      </a:cubicBezTo>
                      <a:cubicBezTo>
                        <a:pt x="11944" y="0"/>
                        <a:pt x="21615" y="9670"/>
                        <a:pt x="21615" y="21600"/>
                      </a:cubicBezTo>
                      <a:lnTo>
                        <a:pt x="15" y="21600"/>
                      </a:lnTo>
                      <a:close/>
                    </a:path>
                  </a:pathLst>
                </a:custGeom>
                <a:solidFill>
                  <a:srgbClr val="FFFF99"/>
                </a:solidFill>
                <a:ln w="190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5" name="Rectangle 9"/>
              <xdr:cNvSpPr>
                <a:spLocks noChangeArrowheads="1"/>
              </xdr:cNvSpPr>
            </xdr:nvSpPr>
            <xdr:spPr bwMode="auto">
              <a:xfrm>
                <a:off x="3796" y="4367"/>
                <a:ext cx="3030" cy="3403"/>
              </a:xfrm>
              <a:prstGeom prst="rect">
                <a:avLst/>
              </a:prstGeom>
              <a:solidFill>
                <a:srgbClr val="FFFF99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cxnSp macro="">
          <xdr:nvCxnSpPr>
            <xdr:cNvPr id="16" name="Straight Arrow Connector 15"/>
            <xdr:cNvCxnSpPr/>
          </xdr:nvCxnSpPr>
          <xdr:spPr>
            <a:xfrm rot="16200000" flipH="1">
              <a:off x="2419350" y="6534150"/>
              <a:ext cx="1295400" cy="1588"/>
            </a:xfrm>
            <a:prstGeom prst="straightConnector1">
              <a:avLst/>
            </a:prstGeom>
            <a:ln>
              <a:headEnd type="triangle" w="med" len="med"/>
              <a:tailEnd type="triangle" w="med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7" name="TextBox 16"/>
            <xdr:cNvSpPr txBox="1"/>
          </xdr:nvSpPr>
          <xdr:spPr>
            <a:xfrm>
              <a:off x="3019424" y="6248400"/>
              <a:ext cx="276225" cy="2381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GB" sz="1100"/>
                <a:t>D</a:t>
              </a:r>
            </a:p>
          </xdr:txBody>
        </xdr:sp>
        <xdr:grpSp>
          <xdr:nvGrpSpPr>
            <xdr:cNvPr id="35" name="Group 34"/>
            <xdr:cNvGrpSpPr/>
          </xdr:nvGrpSpPr>
          <xdr:grpSpPr>
            <a:xfrm>
              <a:off x="1704974" y="5419725"/>
              <a:ext cx="2619375" cy="1762919"/>
              <a:chOff x="1704974" y="5419725"/>
              <a:chExt cx="2619375" cy="1762919"/>
            </a:xfrm>
          </xdr:grpSpPr>
          <xdr:cxnSp macro="">
            <xdr:nvCxnSpPr>
              <xdr:cNvPr id="6" name="Straight Arrow Connector 5"/>
              <xdr:cNvCxnSpPr/>
            </xdr:nvCxnSpPr>
            <xdr:spPr>
              <a:xfrm rot="5400000">
                <a:off x="3867149" y="7010400"/>
                <a:ext cx="342900" cy="1588"/>
              </a:xfrm>
              <a:prstGeom prst="straightConnector1">
                <a:avLst/>
              </a:prstGeom>
              <a:ln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" name="Straight Arrow Connector 8"/>
              <xdr:cNvCxnSpPr/>
            </xdr:nvCxnSpPr>
            <xdr:spPr>
              <a:xfrm rot="10800000">
                <a:off x="2062164" y="5719760"/>
                <a:ext cx="1514475" cy="4"/>
              </a:xfrm>
              <a:prstGeom prst="straightConnector1">
                <a:avLst/>
              </a:prstGeom>
              <a:ln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" name="Straight Connector 9"/>
              <xdr:cNvCxnSpPr/>
            </xdr:nvCxnSpPr>
            <xdr:spPr>
              <a:xfrm rot="5400000">
                <a:off x="1266825" y="5962651"/>
                <a:ext cx="876299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lgDashDot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Straight Connector 10"/>
              <xdr:cNvCxnSpPr/>
            </xdr:nvCxnSpPr>
            <xdr:spPr>
              <a:xfrm rot="16200000" flipH="1">
                <a:off x="1876426" y="5714999"/>
                <a:ext cx="361950" cy="2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lgDashDot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" name="Straight Connector 11"/>
              <xdr:cNvCxnSpPr/>
            </xdr:nvCxnSpPr>
            <xdr:spPr>
              <a:xfrm>
                <a:off x="3629025" y="7181850"/>
                <a:ext cx="695324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lgDashDot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" name="TextBox 17"/>
              <xdr:cNvSpPr txBox="1"/>
            </xdr:nvSpPr>
            <xdr:spPr>
              <a:xfrm>
                <a:off x="2714624" y="5448300"/>
                <a:ext cx="2762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n-GB" sz="1100"/>
                  <a:t>L</a:t>
                </a:r>
              </a:p>
            </xdr:txBody>
          </xdr:sp>
          <xdr:sp macro="" textlink="">
            <xdr:nvSpPr>
              <xdr:cNvPr id="19" name="TextBox 18"/>
              <xdr:cNvSpPr txBox="1"/>
            </xdr:nvSpPr>
            <xdr:spPr>
              <a:xfrm>
                <a:off x="4086225" y="6877050"/>
                <a:ext cx="238124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n-GB" sz="1100"/>
                  <a:t>h</a:t>
                </a:r>
              </a:p>
            </xdr:txBody>
          </xdr:sp>
          <xdr:sp macro="" textlink="">
            <xdr:nvSpPr>
              <xdr:cNvPr id="21" name="TextBox 20"/>
              <xdr:cNvSpPr txBox="1"/>
            </xdr:nvSpPr>
            <xdr:spPr>
              <a:xfrm>
                <a:off x="1743074" y="5419725"/>
                <a:ext cx="2762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n-GB" sz="1100"/>
                  <a:t>a</a:t>
                </a:r>
              </a:p>
            </xdr:txBody>
          </xdr:sp>
          <xdr:cxnSp macro="">
            <xdr:nvCxnSpPr>
              <xdr:cNvPr id="22" name="Straight Arrow Connector 21"/>
              <xdr:cNvCxnSpPr/>
            </xdr:nvCxnSpPr>
            <xdr:spPr>
              <a:xfrm rot="10800000">
                <a:off x="1704974" y="5715000"/>
                <a:ext cx="342900" cy="1588"/>
              </a:xfrm>
              <a:prstGeom prst="straightConnector1">
                <a:avLst/>
              </a:prstGeom>
              <a:ln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Straight Connector 33"/>
              <xdr:cNvCxnSpPr/>
            </xdr:nvCxnSpPr>
            <xdr:spPr>
              <a:xfrm rot="16200000" flipH="1">
                <a:off x="3400426" y="5705474"/>
                <a:ext cx="361950" cy="2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lgDashDot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31" name="Group 30"/>
          <xdr:cNvGrpSpPr/>
        </xdr:nvGrpSpPr>
        <xdr:grpSpPr>
          <a:xfrm>
            <a:off x="1771650" y="6848475"/>
            <a:ext cx="2552699" cy="76200"/>
            <a:chOff x="2276475" y="6943725"/>
            <a:chExt cx="2009774" cy="76200"/>
          </a:xfrm>
        </xdr:grpSpPr>
        <xdr:cxnSp macro="">
          <xdr:nvCxnSpPr>
            <xdr:cNvPr id="13" name="Straight Connector 12"/>
            <xdr:cNvCxnSpPr/>
          </xdr:nvCxnSpPr>
          <xdr:spPr>
            <a:xfrm rot="10800000" flipH="1">
              <a:off x="2276475" y="6943725"/>
              <a:ext cx="1295400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/>
            <xdr:cNvCxnSpPr/>
          </xdr:nvCxnSpPr>
          <xdr:spPr>
            <a:xfrm>
              <a:off x="2305050" y="6981825"/>
              <a:ext cx="428624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/>
            <xdr:cNvCxnSpPr/>
          </xdr:nvCxnSpPr>
          <xdr:spPr>
            <a:xfrm>
              <a:off x="2362200" y="7019925"/>
              <a:ext cx="257174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" name="Straight Connector 3"/>
            <xdr:cNvCxnSpPr/>
          </xdr:nvCxnSpPr>
          <xdr:spPr>
            <a:xfrm>
              <a:off x="3590925" y="6943725"/>
              <a:ext cx="695324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7</xdr:col>
      <xdr:colOff>47625</xdr:colOff>
      <xdr:row>2</xdr:row>
      <xdr:rowOff>47625</xdr:rowOff>
    </xdr:from>
    <xdr:to>
      <xdr:col>9</xdr:col>
      <xdr:colOff>225425</xdr:colOff>
      <xdr:row>5</xdr:row>
      <xdr:rowOff>95250</xdr:rowOff>
    </xdr:to>
    <xdr:pic>
      <xdr:nvPicPr>
        <xdr:cNvPr id="32" name="Picture 31" descr="KIRK LOGO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81550" y="381000"/>
          <a:ext cx="13970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1419226</xdr:colOff>
      <xdr:row>31</xdr:row>
      <xdr:rowOff>95250</xdr:rowOff>
    </xdr:from>
    <xdr:to>
      <xdr:col>6</xdr:col>
      <xdr:colOff>114300</xdr:colOff>
      <xdr:row>45</xdr:row>
      <xdr:rowOff>57150</xdr:rowOff>
    </xdr:to>
    <xdr:grpSp>
      <xdr:nvGrpSpPr>
        <xdr:cNvPr id="38" name="Group 37"/>
        <xdr:cNvGrpSpPr/>
      </xdr:nvGrpSpPr>
      <xdr:grpSpPr>
        <a:xfrm>
          <a:off x="2200276" y="5305425"/>
          <a:ext cx="2133599" cy="2228850"/>
          <a:chOff x="2400301" y="5286375"/>
          <a:chExt cx="2133599" cy="2228850"/>
        </a:xfrm>
      </xdr:grpSpPr>
      <xdr:cxnSp macro="">
        <xdr:nvCxnSpPr>
          <xdr:cNvPr id="26" name="Straight Connector 25"/>
          <xdr:cNvCxnSpPr/>
        </xdr:nvCxnSpPr>
        <xdr:spPr>
          <a:xfrm>
            <a:off x="3714751" y="6810375"/>
            <a:ext cx="695324" cy="0"/>
          </a:xfrm>
          <a:prstGeom prst="line">
            <a:avLst/>
          </a:prstGeom>
          <a:ln>
            <a:solidFill>
              <a:sysClr val="windowText" lastClr="000000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7" name="Group 36"/>
          <xdr:cNvGrpSpPr/>
        </xdr:nvGrpSpPr>
        <xdr:grpSpPr>
          <a:xfrm>
            <a:off x="2400301" y="5286375"/>
            <a:ext cx="2133599" cy="2228850"/>
            <a:chOff x="2409826" y="5286375"/>
            <a:chExt cx="2133599" cy="2228850"/>
          </a:xfrm>
        </xdr:grpSpPr>
        <xdr:cxnSp macro="">
          <xdr:nvCxnSpPr>
            <xdr:cNvPr id="34" name="Straight Arrow Connector 33"/>
            <xdr:cNvCxnSpPr/>
          </xdr:nvCxnSpPr>
          <xdr:spPr>
            <a:xfrm rot="5400000">
              <a:off x="4000500" y="6981825"/>
              <a:ext cx="342900" cy="1588"/>
            </a:xfrm>
            <a:prstGeom prst="straightConnector1">
              <a:avLst/>
            </a:prstGeom>
            <a:ln>
              <a:headEnd type="triangle" w="med" len="med"/>
              <a:tailEnd type="triangle" w="med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36" name="Group 35"/>
            <xdr:cNvGrpSpPr/>
          </xdr:nvGrpSpPr>
          <xdr:grpSpPr>
            <a:xfrm>
              <a:off x="2409826" y="5286375"/>
              <a:ext cx="2133599" cy="2228850"/>
              <a:chOff x="2409826" y="5286375"/>
              <a:chExt cx="2133599" cy="2228850"/>
            </a:xfrm>
          </xdr:grpSpPr>
          <xdr:grpSp>
            <xdr:nvGrpSpPr>
              <xdr:cNvPr id="2050" name="Group 2"/>
              <xdr:cNvGrpSpPr>
                <a:grpSpLocks/>
              </xdr:cNvGrpSpPr>
            </xdr:nvGrpSpPr>
            <xdr:grpSpPr bwMode="auto">
              <a:xfrm>
                <a:off x="2409826" y="5286375"/>
                <a:ext cx="1295400" cy="2228850"/>
                <a:chOff x="3796" y="3585"/>
                <a:chExt cx="3030" cy="4967"/>
              </a:xfrm>
            </xdr:grpSpPr>
            <xdr:grpSp>
              <xdr:nvGrpSpPr>
                <xdr:cNvPr id="2051" name="Group 3"/>
                <xdr:cNvGrpSpPr>
                  <a:grpSpLocks/>
                </xdr:cNvGrpSpPr>
              </xdr:nvGrpSpPr>
              <xdr:grpSpPr bwMode="auto">
                <a:xfrm>
                  <a:off x="3796" y="3585"/>
                  <a:ext cx="3030" cy="782"/>
                  <a:chOff x="3796" y="3585"/>
                  <a:chExt cx="3030" cy="782"/>
                </a:xfrm>
              </xdr:grpSpPr>
              <xdr:sp macro="" textlink="">
                <xdr:nvSpPr>
                  <xdr:cNvPr id="2052" name="Arc 4"/>
                  <xdr:cNvSpPr>
                    <a:spLocks/>
                  </xdr:cNvSpPr>
                </xdr:nvSpPr>
                <xdr:spPr bwMode="auto">
                  <a:xfrm flipH="1">
                    <a:off x="3796" y="3587"/>
                    <a:ext cx="1515" cy="780"/>
                  </a:xfrm>
                  <a:custGeom>
                    <a:avLst/>
                    <a:gdLst>
                      <a:gd name="G0" fmla="+- 15 0 0"/>
                      <a:gd name="G1" fmla="+- 21600 0 0"/>
                      <a:gd name="G2" fmla="+- 21600 0 0"/>
                      <a:gd name="T0" fmla="*/ 0 w 21615"/>
                      <a:gd name="T1" fmla="*/ 0 h 21600"/>
                      <a:gd name="T2" fmla="*/ 21615 w 21615"/>
                      <a:gd name="T3" fmla="*/ 21600 h 21600"/>
                      <a:gd name="T4" fmla="*/ 15 w 21615"/>
                      <a:gd name="T5" fmla="*/ 21600 h 2160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</a:cxnLst>
                    <a:rect l="0" t="0" r="r" b="b"/>
                    <a:pathLst>
                      <a:path w="21615" h="21600" fill="none" extrusionOk="0">
                        <a:moveTo>
                          <a:pt x="0" y="0"/>
                        </a:moveTo>
                        <a:cubicBezTo>
                          <a:pt x="5" y="0"/>
                          <a:pt x="10" y="-1"/>
                          <a:pt x="15" y="0"/>
                        </a:cubicBezTo>
                        <a:cubicBezTo>
                          <a:pt x="11944" y="0"/>
                          <a:pt x="21615" y="9670"/>
                          <a:pt x="21615" y="21600"/>
                        </a:cubicBezTo>
                      </a:path>
                      <a:path w="21615" h="21600" stroke="0" extrusionOk="0">
                        <a:moveTo>
                          <a:pt x="0" y="0"/>
                        </a:moveTo>
                        <a:cubicBezTo>
                          <a:pt x="5" y="0"/>
                          <a:pt x="10" y="-1"/>
                          <a:pt x="15" y="0"/>
                        </a:cubicBezTo>
                        <a:cubicBezTo>
                          <a:pt x="11944" y="0"/>
                          <a:pt x="21615" y="9670"/>
                          <a:pt x="21615" y="21600"/>
                        </a:cubicBezTo>
                        <a:lnTo>
                          <a:pt x="15" y="21600"/>
                        </a:lnTo>
                        <a:close/>
                      </a:path>
                    </a:pathLst>
                  </a:custGeom>
                  <a:solidFill>
                    <a:srgbClr val="FFFF99"/>
                  </a:solidFill>
                  <a:ln w="19050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2053" name="Arc 5"/>
                  <xdr:cNvSpPr>
                    <a:spLocks/>
                  </xdr:cNvSpPr>
                </xdr:nvSpPr>
                <xdr:spPr bwMode="auto">
                  <a:xfrm>
                    <a:off x="5311" y="3585"/>
                    <a:ext cx="1515" cy="780"/>
                  </a:xfrm>
                  <a:custGeom>
                    <a:avLst/>
                    <a:gdLst>
                      <a:gd name="G0" fmla="+- 15 0 0"/>
                      <a:gd name="G1" fmla="+- 21600 0 0"/>
                      <a:gd name="G2" fmla="+- 21600 0 0"/>
                      <a:gd name="T0" fmla="*/ 0 w 21615"/>
                      <a:gd name="T1" fmla="*/ 0 h 21600"/>
                      <a:gd name="T2" fmla="*/ 21615 w 21615"/>
                      <a:gd name="T3" fmla="*/ 21600 h 21600"/>
                      <a:gd name="T4" fmla="*/ 15 w 21615"/>
                      <a:gd name="T5" fmla="*/ 21600 h 2160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</a:cxnLst>
                    <a:rect l="0" t="0" r="r" b="b"/>
                    <a:pathLst>
                      <a:path w="21615" h="21600" fill="none" extrusionOk="0">
                        <a:moveTo>
                          <a:pt x="0" y="0"/>
                        </a:moveTo>
                        <a:cubicBezTo>
                          <a:pt x="5" y="0"/>
                          <a:pt x="10" y="-1"/>
                          <a:pt x="15" y="0"/>
                        </a:cubicBezTo>
                        <a:cubicBezTo>
                          <a:pt x="11944" y="0"/>
                          <a:pt x="21615" y="9670"/>
                          <a:pt x="21615" y="21600"/>
                        </a:cubicBezTo>
                      </a:path>
                      <a:path w="21615" h="21600" stroke="0" extrusionOk="0">
                        <a:moveTo>
                          <a:pt x="0" y="0"/>
                        </a:moveTo>
                        <a:cubicBezTo>
                          <a:pt x="5" y="0"/>
                          <a:pt x="10" y="-1"/>
                          <a:pt x="15" y="0"/>
                        </a:cubicBezTo>
                        <a:cubicBezTo>
                          <a:pt x="11944" y="0"/>
                          <a:pt x="21615" y="9670"/>
                          <a:pt x="21615" y="21600"/>
                        </a:cubicBezTo>
                        <a:lnTo>
                          <a:pt x="15" y="21600"/>
                        </a:lnTo>
                        <a:close/>
                      </a:path>
                    </a:pathLst>
                  </a:custGeom>
                  <a:solidFill>
                    <a:srgbClr val="FFFF99"/>
                  </a:solidFill>
                  <a:ln w="19050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grpSp>
              <xdr:nvGrpSpPr>
                <xdr:cNvPr id="2054" name="Group 6"/>
                <xdr:cNvGrpSpPr>
                  <a:grpSpLocks/>
                </xdr:cNvGrpSpPr>
              </xdr:nvGrpSpPr>
              <xdr:grpSpPr bwMode="auto">
                <a:xfrm flipV="1">
                  <a:off x="3796" y="7770"/>
                  <a:ext cx="3030" cy="782"/>
                  <a:chOff x="3796" y="3585"/>
                  <a:chExt cx="3030" cy="782"/>
                </a:xfrm>
              </xdr:grpSpPr>
              <xdr:sp macro="" textlink="">
                <xdr:nvSpPr>
                  <xdr:cNvPr id="2055" name="Arc 7"/>
                  <xdr:cNvSpPr>
                    <a:spLocks/>
                  </xdr:cNvSpPr>
                </xdr:nvSpPr>
                <xdr:spPr bwMode="auto">
                  <a:xfrm flipH="1">
                    <a:off x="3796" y="3587"/>
                    <a:ext cx="1515" cy="780"/>
                  </a:xfrm>
                  <a:custGeom>
                    <a:avLst/>
                    <a:gdLst>
                      <a:gd name="G0" fmla="+- 15 0 0"/>
                      <a:gd name="G1" fmla="+- 21600 0 0"/>
                      <a:gd name="G2" fmla="+- 21600 0 0"/>
                      <a:gd name="T0" fmla="*/ 0 w 21615"/>
                      <a:gd name="T1" fmla="*/ 0 h 21600"/>
                      <a:gd name="T2" fmla="*/ 21615 w 21615"/>
                      <a:gd name="T3" fmla="*/ 21600 h 21600"/>
                      <a:gd name="T4" fmla="*/ 15 w 21615"/>
                      <a:gd name="T5" fmla="*/ 21600 h 2160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</a:cxnLst>
                    <a:rect l="0" t="0" r="r" b="b"/>
                    <a:pathLst>
                      <a:path w="21615" h="21600" fill="none" extrusionOk="0">
                        <a:moveTo>
                          <a:pt x="0" y="0"/>
                        </a:moveTo>
                        <a:cubicBezTo>
                          <a:pt x="5" y="0"/>
                          <a:pt x="10" y="-1"/>
                          <a:pt x="15" y="0"/>
                        </a:cubicBezTo>
                        <a:cubicBezTo>
                          <a:pt x="11944" y="0"/>
                          <a:pt x="21615" y="9670"/>
                          <a:pt x="21615" y="21600"/>
                        </a:cubicBezTo>
                      </a:path>
                      <a:path w="21615" h="21600" stroke="0" extrusionOk="0">
                        <a:moveTo>
                          <a:pt x="0" y="0"/>
                        </a:moveTo>
                        <a:cubicBezTo>
                          <a:pt x="5" y="0"/>
                          <a:pt x="10" y="-1"/>
                          <a:pt x="15" y="0"/>
                        </a:cubicBezTo>
                        <a:cubicBezTo>
                          <a:pt x="11944" y="0"/>
                          <a:pt x="21615" y="9670"/>
                          <a:pt x="21615" y="21600"/>
                        </a:cubicBezTo>
                        <a:lnTo>
                          <a:pt x="15" y="21600"/>
                        </a:lnTo>
                        <a:close/>
                      </a:path>
                    </a:pathLst>
                  </a:custGeom>
                  <a:solidFill>
                    <a:srgbClr val="FFFF99"/>
                  </a:solidFill>
                  <a:ln w="19050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2056" name="Arc 8"/>
                  <xdr:cNvSpPr>
                    <a:spLocks/>
                  </xdr:cNvSpPr>
                </xdr:nvSpPr>
                <xdr:spPr bwMode="auto">
                  <a:xfrm>
                    <a:off x="5311" y="3585"/>
                    <a:ext cx="1515" cy="780"/>
                  </a:xfrm>
                  <a:custGeom>
                    <a:avLst/>
                    <a:gdLst>
                      <a:gd name="G0" fmla="+- 15 0 0"/>
                      <a:gd name="G1" fmla="+- 21600 0 0"/>
                      <a:gd name="G2" fmla="+- 21600 0 0"/>
                      <a:gd name="T0" fmla="*/ 0 w 21615"/>
                      <a:gd name="T1" fmla="*/ 0 h 21600"/>
                      <a:gd name="T2" fmla="*/ 21615 w 21615"/>
                      <a:gd name="T3" fmla="*/ 21600 h 21600"/>
                      <a:gd name="T4" fmla="*/ 15 w 21615"/>
                      <a:gd name="T5" fmla="*/ 21600 h 2160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</a:cxnLst>
                    <a:rect l="0" t="0" r="r" b="b"/>
                    <a:pathLst>
                      <a:path w="21615" h="21600" fill="none" extrusionOk="0">
                        <a:moveTo>
                          <a:pt x="0" y="0"/>
                        </a:moveTo>
                        <a:cubicBezTo>
                          <a:pt x="5" y="0"/>
                          <a:pt x="10" y="-1"/>
                          <a:pt x="15" y="0"/>
                        </a:cubicBezTo>
                        <a:cubicBezTo>
                          <a:pt x="11944" y="0"/>
                          <a:pt x="21615" y="9670"/>
                          <a:pt x="21615" y="21600"/>
                        </a:cubicBezTo>
                      </a:path>
                      <a:path w="21615" h="21600" stroke="0" extrusionOk="0">
                        <a:moveTo>
                          <a:pt x="0" y="0"/>
                        </a:moveTo>
                        <a:cubicBezTo>
                          <a:pt x="5" y="0"/>
                          <a:pt x="10" y="-1"/>
                          <a:pt x="15" y="0"/>
                        </a:cubicBezTo>
                        <a:cubicBezTo>
                          <a:pt x="11944" y="0"/>
                          <a:pt x="21615" y="9670"/>
                          <a:pt x="21615" y="21600"/>
                        </a:cubicBezTo>
                        <a:lnTo>
                          <a:pt x="15" y="21600"/>
                        </a:lnTo>
                        <a:close/>
                      </a:path>
                    </a:pathLst>
                  </a:custGeom>
                  <a:solidFill>
                    <a:srgbClr val="FFFF99"/>
                  </a:solidFill>
                  <a:ln w="19050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2057" name="Rectangle 9"/>
                <xdr:cNvSpPr>
                  <a:spLocks noChangeArrowheads="1"/>
                </xdr:cNvSpPr>
              </xdr:nvSpPr>
              <xdr:spPr bwMode="auto">
                <a:xfrm>
                  <a:off x="3796" y="4367"/>
                  <a:ext cx="3030" cy="3403"/>
                </a:xfrm>
                <a:prstGeom prst="rect">
                  <a:avLst/>
                </a:prstGeom>
                <a:solidFill>
                  <a:srgbClr val="FFFF99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cxnSp macro="">
            <xdr:nvCxnSpPr>
              <xdr:cNvPr id="12" name="Straight Arrow Connector 11"/>
              <xdr:cNvCxnSpPr/>
            </xdr:nvCxnSpPr>
            <xdr:spPr>
              <a:xfrm rot="5400000">
                <a:off x="3081340" y="6396035"/>
                <a:ext cx="1514475" cy="4"/>
              </a:xfrm>
              <a:prstGeom prst="straightConnector1">
                <a:avLst/>
              </a:prstGeom>
              <a:ln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4" name="Straight Connector 13"/>
              <xdr:cNvCxnSpPr>
                <a:stCxn id="2056" idx="0"/>
              </xdr:cNvCxnSpPr>
            </xdr:nvCxnSpPr>
            <xdr:spPr>
              <a:xfrm>
                <a:off x="3057526" y="7515225"/>
                <a:ext cx="1485899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lgDashDot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Straight Connector 14"/>
              <xdr:cNvCxnSpPr/>
            </xdr:nvCxnSpPr>
            <xdr:spPr>
              <a:xfrm>
                <a:off x="3714751" y="5638800"/>
                <a:ext cx="695324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lgDashDot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Straight Connector 16"/>
              <xdr:cNvCxnSpPr/>
            </xdr:nvCxnSpPr>
            <xdr:spPr>
              <a:xfrm>
                <a:off x="3705226" y="7162800"/>
                <a:ext cx="695324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lgDashDot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Straight Connector 20"/>
              <xdr:cNvCxnSpPr/>
            </xdr:nvCxnSpPr>
            <xdr:spPr>
              <a:xfrm rot="10800000" flipH="1">
                <a:off x="2409826" y="6810375"/>
                <a:ext cx="1295400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Straight Connector 21"/>
              <xdr:cNvCxnSpPr/>
            </xdr:nvCxnSpPr>
            <xdr:spPr>
              <a:xfrm>
                <a:off x="2438401" y="6848475"/>
                <a:ext cx="428624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Straight Connector 23"/>
              <xdr:cNvCxnSpPr/>
            </xdr:nvCxnSpPr>
            <xdr:spPr>
              <a:xfrm>
                <a:off x="2495551" y="6886575"/>
                <a:ext cx="257174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Straight Arrow Connector 27"/>
              <xdr:cNvCxnSpPr/>
            </xdr:nvCxnSpPr>
            <xdr:spPr>
              <a:xfrm rot="10800000" flipH="1">
                <a:off x="2409826" y="6153150"/>
                <a:ext cx="1295400" cy="1588"/>
              </a:xfrm>
              <a:prstGeom prst="straightConnector1">
                <a:avLst/>
              </a:prstGeom>
              <a:ln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9" name="TextBox 28"/>
              <xdr:cNvSpPr txBox="1"/>
            </xdr:nvSpPr>
            <xdr:spPr>
              <a:xfrm>
                <a:off x="2847975" y="5943600"/>
                <a:ext cx="2762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n-GB" sz="1100"/>
                  <a:t>D</a:t>
                </a:r>
              </a:p>
            </xdr:txBody>
          </xdr:sp>
          <xdr:sp macro="" textlink="">
            <xdr:nvSpPr>
              <xdr:cNvPr id="30" name="TextBox 29"/>
              <xdr:cNvSpPr txBox="1"/>
            </xdr:nvSpPr>
            <xdr:spPr>
              <a:xfrm>
                <a:off x="3810000" y="6343650"/>
                <a:ext cx="2762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n-GB" sz="1100"/>
                  <a:t>H</a:t>
                </a:r>
              </a:p>
            </xdr:txBody>
          </xdr:sp>
          <xdr:sp macro="" textlink="">
            <xdr:nvSpPr>
              <xdr:cNvPr id="31" name="TextBox 30"/>
              <xdr:cNvSpPr txBox="1"/>
            </xdr:nvSpPr>
            <xdr:spPr>
              <a:xfrm>
                <a:off x="4181475" y="6858000"/>
                <a:ext cx="2762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n-GB" sz="1100"/>
                  <a:t>h</a:t>
                </a:r>
              </a:p>
            </xdr:txBody>
          </xdr:sp>
          <xdr:sp macro="" textlink="">
            <xdr:nvSpPr>
              <xdr:cNvPr id="32" name="TextBox 31"/>
              <xdr:cNvSpPr txBox="1"/>
            </xdr:nvSpPr>
            <xdr:spPr>
              <a:xfrm>
                <a:off x="4191000" y="7219950"/>
                <a:ext cx="2762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n-GB" sz="1100"/>
                  <a:t>a</a:t>
                </a:r>
              </a:p>
            </xdr:txBody>
          </xdr:sp>
          <xdr:cxnSp macro="">
            <xdr:nvCxnSpPr>
              <xdr:cNvPr id="35" name="Straight Arrow Connector 34"/>
              <xdr:cNvCxnSpPr/>
            </xdr:nvCxnSpPr>
            <xdr:spPr>
              <a:xfrm rot="5400000">
                <a:off x="4000500" y="7334250"/>
                <a:ext cx="342900" cy="1588"/>
              </a:xfrm>
              <a:prstGeom prst="straightConnector1">
                <a:avLst/>
              </a:prstGeom>
              <a:ln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 editAs="oneCell">
    <xdr:from>
      <xdr:col>7</xdr:col>
      <xdr:colOff>47625</xdr:colOff>
      <xdr:row>2</xdr:row>
      <xdr:rowOff>57150</xdr:rowOff>
    </xdr:from>
    <xdr:to>
      <xdr:col>9</xdr:col>
      <xdr:colOff>225425</xdr:colOff>
      <xdr:row>5</xdr:row>
      <xdr:rowOff>104775</xdr:rowOff>
    </xdr:to>
    <xdr:pic>
      <xdr:nvPicPr>
        <xdr:cNvPr id="39" name="Picture 38" descr="KIRK LOGO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81550" y="390525"/>
          <a:ext cx="13970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6"/>
  <sheetViews>
    <sheetView showGridLines="0" showRowColHeaders="0" zoomScaleNormal="100" workbookViewId="0">
      <selection activeCell="L11" sqref="L11"/>
    </sheetView>
  </sheetViews>
  <sheetFormatPr defaultRowHeight="12.75"/>
  <cols>
    <col min="1" max="1" width="5.7109375" style="1" customWidth="1"/>
    <col min="2" max="2" width="6" style="1" customWidth="1"/>
    <col min="3" max="3" width="28.42578125" style="1" customWidth="1"/>
    <col min="4" max="7" width="7.7109375" style="1" customWidth="1"/>
    <col min="8" max="9" width="9.140625" style="1"/>
    <col min="10" max="10" width="4.140625" style="1" customWidth="1"/>
    <col min="11" max="14" width="9.140625" style="1"/>
    <col min="15" max="15" width="24.28515625" style="1" hidden="1" customWidth="1"/>
    <col min="16" max="16" width="10.7109375" style="19" hidden="1" customWidth="1"/>
    <col min="17" max="17" width="10.85546875" style="1" hidden="1" customWidth="1"/>
    <col min="18" max="18" width="10.7109375" style="1" hidden="1" customWidth="1"/>
    <col min="19" max="16384" width="9.140625" style="1"/>
  </cols>
  <sheetData>
    <row r="2" spans="2:10" ht="13.5" thickBot="1"/>
    <row r="3" spans="2:10" ht="12.75" customHeight="1">
      <c r="B3" s="33" t="s">
        <v>22</v>
      </c>
      <c r="C3" s="34" t="s">
        <v>23</v>
      </c>
      <c r="D3" s="35" t="s">
        <v>24</v>
      </c>
      <c r="E3" s="35" t="s">
        <v>25</v>
      </c>
      <c r="F3" s="35" t="s">
        <v>26</v>
      </c>
      <c r="G3" s="35" t="s">
        <v>27</v>
      </c>
      <c r="H3" s="70"/>
      <c r="I3" s="71"/>
      <c r="J3" s="72"/>
    </row>
    <row r="4" spans="2:10">
      <c r="B4" s="36">
        <v>0</v>
      </c>
      <c r="C4" s="37" t="s">
        <v>29</v>
      </c>
      <c r="D4" s="38" t="s">
        <v>32</v>
      </c>
      <c r="E4" s="38"/>
      <c r="F4" s="38"/>
      <c r="G4" s="39">
        <v>41223</v>
      </c>
      <c r="H4" s="73"/>
      <c r="I4" s="74"/>
      <c r="J4" s="75"/>
    </row>
    <row r="5" spans="2:10">
      <c r="B5" s="36">
        <v>1</v>
      </c>
      <c r="C5" s="37"/>
      <c r="D5" s="38"/>
      <c r="E5" s="38"/>
      <c r="F5" s="38"/>
      <c r="G5" s="39"/>
      <c r="H5" s="73"/>
      <c r="I5" s="74"/>
      <c r="J5" s="75"/>
    </row>
    <row r="6" spans="2:10">
      <c r="B6" s="36">
        <v>2</v>
      </c>
      <c r="C6" s="37"/>
      <c r="D6" s="38"/>
      <c r="E6" s="38"/>
      <c r="F6" s="38"/>
      <c r="G6" s="39"/>
      <c r="H6" s="73"/>
      <c r="I6" s="74"/>
      <c r="J6" s="75"/>
    </row>
    <row r="7" spans="2:10">
      <c r="B7" s="36">
        <v>3</v>
      </c>
      <c r="C7" s="37"/>
      <c r="D7" s="38"/>
      <c r="E7" s="38"/>
      <c r="F7" s="38"/>
      <c r="G7" s="39"/>
      <c r="H7" s="73"/>
      <c r="I7" s="74"/>
      <c r="J7" s="75"/>
    </row>
    <row r="8" spans="2:10" ht="13.5" thickBot="1">
      <c r="B8" s="40">
        <v>4</v>
      </c>
      <c r="C8" s="41"/>
      <c r="D8" s="42"/>
      <c r="E8" s="42"/>
      <c r="F8" s="42"/>
      <c r="G8" s="39"/>
      <c r="H8" s="67" t="s">
        <v>28</v>
      </c>
      <c r="I8" s="68"/>
      <c r="J8" s="69"/>
    </row>
    <row r="9" spans="2:10">
      <c r="B9" s="57" t="s">
        <v>68</v>
      </c>
      <c r="C9" s="3"/>
      <c r="D9" s="3"/>
      <c r="E9" s="3"/>
      <c r="F9" s="3"/>
      <c r="G9" s="3"/>
      <c r="H9" s="3"/>
      <c r="I9" s="3"/>
      <c r="J9" s="4"/>
    </row>
    <row r="10" spans="2:10">
      <c r="B10" s="5"/>
      <c r="C10" s="6"/>
      <c r="D10" s="6"/>
      <c r="E10" s="6"/>
      <c r="F10" s="6"/>
      <c r="G10" s="6"/>
      <c r="H10" s="6"/>
      <c r="I10" s="6"/>
      <c r="J10" s="7"/>
    </row>
    <row r="11" spans="2:10" ht="24.75">
      <c r="B11" s="5"/>
      <c r="C11" s="8" t="s">
        <v>38</v>
      </c>
      <c r="D11" s="58" t="s">
        <v>55</v>
      </c>
      <c r="E11" s="6"/>
      <c r="F11" s="6"/>
      <c r="G11" s="6"/>
      <c r="H11" s="6"/>
      <c r="I11" s="6"/>
      <c r="J11" s="7"/>
    </row>
    <row r="12" spans="2:10">
      <c r="B12" s="5"/>
      <c r="C12" s="6"/>
      <c r="D12" s="6"/>
      <c r="E12" s="6"/>
      <c r="F12" s="6"/>
      <c r="G12" s="6"/>
      <c r="H12" s="6"/>
      <c r="I12" s="6"/>
      <c r="J12" s="7"/>
    </row>
    <row r="13" spans="2:10">
      <c r="B13" s="5"/>
      <c r="C13" s="26" t="s">
        <v>8</v>
      </c>
      <c r="D13" s="108" t="s">
        <v>33</v>
      </c>
      <c r="E13" s="108"/>
      <c r="F13" s="108"/>
      <c r="G13" s="108"/>
      <c r="H13" s="6"/>
      <c r="I13" s="6"/>
      <c r="J13" s="7"/>
    </row>
    <row r="14" spans="2:10">
      <c r="B14" s="5"/>
      <c r="C14" s="26" t="s">
        <v>9</v>
      </c>
      <c r="D14" s="108" t="s">
        <v>34</v>
      </c>
      <c r="E14" s="108"/>
      <c r="F14" s="108"/>
      <c r="G14" s="108"/>
      <c r="H14" s="6"/>
      <c r="I14" s="6"/>
      <c r="J14" s="7"/>
    </row>
    <row r="15" spans="2:10">
      <c r="B15" s="5"/>
      <c r="C15" s="26" t="s">
        <v>10</v>
      </c>
      <c r="D15" s="108" t="s">
        <v>35</v>
      </c>
      <c r="E15" s="108"/>
      <c r="F15" s="108"/>
      <c r="G15" s="108"/>
      <c r="H15" s="6"/>
      <c r="I15" s="6"/>
      <c r="J15" s="7"/>
    </row>
    <row r="16" spans="2:10">
      <c r="B16" s="5"/>
      <c r="C16" s="26" t="s">
        <v>11</v>
      </c>
      <c r="D16" s="108" t="s">
        <v>36</v>
      </c>
      <c r="E16" s="108"/>
      <c r="F16" s="108"/>
      <c r="G16" s="108"/>
      <c r="H16" s="6"/>
      <c r="I16" s="6"/>
      <c r="J16" s="7"/>
    </row>
    <row r="17" spans="2:18">
      <c r="B17" s="5"/>
      <c r="C17" s="25"/>
      <c r="D17" s="25"/>
      <c r="E17" s="25"/>
      <c r="F17" s="25"/>
      <c r="G17" s="25"/>
      <c r="H17" s="6"/>
      <c r="I17" s="6"/>
      <c r="J17" s="7"/>
      <c r="P17" s="17" t="s">
        <v>47</v>
      </c>
      <c r="Q17" s="17" t="s">
        <v>47</v>
      </c>
      <c r="R17" s="17" t="s">
        <v>47</v>
      </c>
    </row>
    <row r="18" spans="2:18">
      <c r="B18" s="5"/>
      <c r="C18" s="25"/>
      <c r="D18" s="25"/>
      <c r="E18" s="25"/>
      <c r="F18" s="25"/>
      <c r="G18" s="25"/>
      <c r="H18" s="6"/>
      <c r="I18" s="6"/>
      <c r="J18" s="7"/>
      <c r="P18" s="17" t="s">
        <v>48</v>
      </c>
      <c r="Q18" s="17" t="s">
        <v>48</v>
      </c>
      <c r="R18" s="17" t="s">
        <v>48</v>
      </c>
    </row>
    <row r="19" spans="2:18">
      <c r="B19" s="9"/>
      <c r="C19" s="43" t="s">
        <v>12</v>
      </c>
      <c r="D19" s="43"/>
      <c r="E19" s="109" t="s">
        <v>13</v>
      </c>
      <c r="F19" s="109" t="s">
        <v>14</v>
      </c>
      <c r="G19" s="109" t="s">
        <v>15</v>
      </c>
      <c r="H19" s="6"/>
      <c r="I19" s="6"/>
      <c r="J19" s="7"/>
      <c r="P19" s="17" t="str">
        <f>E19</f>
        <v>A</v>
      </c>
      <c r="Q19" s="17" t="str">
        <f t="shared" ref="Q19:R19" si="0">F19</f>
        <v>B</v>
      </c>
      <c r="R19" s="17" t="str">
        <f t="shared" si="0"/>
        <v>C</v>
      </c>
    </row>
    <row r="20" spans="2:18">
      <c r="B20" s="9"/>
      <c r="C20" s="44" t="s">
        <v>2</v>
      </c>
      <c r="D20" s="43" t="s">
        <v>3</v>
      </c>
      <c r="E20" s="109">
        <v>1416</v>
      </c>
      <c r="F20" s="110">
        <v>1422</v>
      </c>
      <c r="G20" s="109">
        <v>2000</v>
      </c>
      <c r="H20" s="6"/>
      <c r="I20" s="6"/>
      <c r="J20" s="7"/>
      <c r="Q20" s="18"/>
      <c r="R20" s="18"/>
    </row>
    <row r="21" spans="2:18">
      <c r="B21" s="9"/>
      <c r="C21" s="44" t="s">
        <v>39</v>
      </c>
      <c r="D21" s="56" t="s">
        <v>3</v>
      </c>
      <c r="E21" s="109">
        <v>4013</v>
      </c>
      <c r="F21" s="110">
        <v>4013</v>
      </c>
      <c r="G21" s="109">
        <v>7000</v>
      </c>
      <c r="H21" s="6"/>
      <c r="I21" s="6"/>
      <c r="J21" s="7"/>
      <c r="P21" s="19">
        <f>E20/1000</f>
        <v>1.4159999999999999</v>
      </c>
      <c r="Q21" s="19">
        <f t="shared" ref="Q21:R22" si="1">F20/1000</f>
        <v>1.4219999999999999</v>
      </c>
      <c r="R21" s="19">
        <f t="shared" si="1"/>
        <v>2</v>
      </c>
    </row>
    <row r="22" spans="2:18">
      <c r="B22" s="9"/>
      <c r="C22" s="44" t="s">
        <v>6</v>
      </c>
      <c r="D22" s="43" t="s">
        <v>3</v>
      </c>
      <c r="E22" s="109">
        <v>660</v>
      </c>
      <c r="F22" s="110">
        <v>660</v>
      </c>
      <c r="G22" s="109">
        <v>1200</v>
      </c>
      <c r="H22" s="6"/>
      <c r="I22" s="6"/>
      <c r="J22" s="7"/>
      <c r="P22" s="19">
        <f>E21/1000</f>
        <v>4.0129999999999999</v>
      </c>
      <c r="Q22" s="19">
        <f t="shared" si="1"/>
        <v>4.0129999999999999</v>
      </c>
      <c r="R22" s="19">
        <f t="shared" si="1"/>
        <v>7</v>
      </c>
    </row>
    <row r="23" spans="2:18">
      <c r="B23" s="9"/>
      <c r="C23" s="13"/>
      <c r="D23" s="29"/>
      <c r="E23" s="49"/>
      <c r="F23" s="30"/>
      <c r="G23" s="31"/>
      <c r="H23" s="6"/>
      <c r="I23" s="6"/>
      <c r="J23" s="7"/>
      <c r="Q23" s="19"/>
      <c r="R23" s="19"/>
    </row>
    <row r="24" spans="2:18">
      <c r="B24" s="9"/>
      <c r="C24" s="28" t="s">
        <v>40</v>
      </c>
      <c r="D24" s="27" t="s">
        <v>50</v>
      </c>
      <c r="E24" s="111" t="s">
        <v>47</v>
      </c>
      <c r="F24" s="111" t="s">
        <v>47</v>
      </c>
      <c r="G24" s="111" t="s">
        <v>48</v>
      </c>
      <c r="H24" s="6"/>
      <c r="I24" s="6"/>
      <c r="J24" s="7"/>
      <c r="P24" s="19">
        <f>IF(E24=P17,0.25*E20/1000,0)</f>
        <v>0.35399999999999998</v>
      </c>
      <c r="Q24" s="19">
        <f t="shared" ref="Q24:R24" si="2">IF(F24=Q17,0.25*F20/1000,0)</f>
        <v>0.35549999999999998</v>
      </c>
      <c r="R24" s="19">
        <f t="shared" si="2"/>
        <v>0</v>
      </c>
    </row>
    <row r="25" spans="2:18">
      <c r="B25" s="9"/>
      <c r="C25" s="25" t="s">
        <v>45</v>
      </c>
      <c r="D25" s="27" t="s">
        <v>3</v>
      </c>
      <c r="E25" s="61">
        <f>P24*1000</f>
        <v>354</v>
      </c>
      <c r="F25" s="61">
        <f>Q24*1000</f>
        <v>355.5</v>
      </c>
      <c r="G25" s="61">
        <f>R24*1000</f>
        <v>0</v>
      </c>
      <c r="H25" s="6"/>
      <c r="I25" s="6"/>
      <c r="J25" s="7"/>
      <c r="P25" s="19">
        <f>E22/1000</f>
        <v>0.66</v>
      </c>
      <c r="Q25" s="19">
        <f t="shared" ref="Q25:R25" si="3">F22/1000</f>
        <v>0.66</v>
      </c>
      <c r="R25" s="19">
        <f t="shared" si="3"/>
        <v>1.2</v>
      </c>
    </row>
    <row r="26" spans="2:18">
      <c r="B26" s="9"/>
      <c r="C26" s="25"/>
      <c r="D26" s="25"/>
      <c r="E26" s="52"/>
      <c r="F26" s="52"/>
      <c r="G26" s="52"/>
      <c r="H26" s="6"/>
      <c r="I26" s="6"/>
      <c r="J26" s="7"/>
      <c r="Q26" s="20"/>
      <c r="R26" s="20"/>
    </row>
    <row r="27" spans="2:18" ht="13.5">
      <c r="B27" s="9"/>
      <c r="C27" s="28" t="s">
        <v>41</v>
      </c>
      <c r="D27" s="27" t="s">
        <v>44</v>
      </c>
      <c r="E27" s="53">
        <f>P39</f>
        <v>3.221132669049513</v>
      </c>
      <c r="F27" s="53">
        <f>Q39</f>
        <v>3.2317853015439417</v>
      </c>
      <c r="G27" s="53">
        <f>R39</f>
        <v>13.776793989055172</v>
      </c>
      <c r="H27" s="6"/>
      <c r="I27" s="6"/>
      <c r="J27" s="7"/>
      <c r="Q27" s="21"/>
      <c r="R27" s="21"/>
    </row>
    <row r="28" spans="2:18" ht="12.75" customHeight="1">
      <c r="B28" s="9"/>
      <c r="C28" s="28" t="s">
        <v>42</v>
      </c>
      <c r="D28" s="27" t="s">
        <v>44</v>
      </c>
      <c r="E28" s="53">
        <f>E29-E27</f>
        <v>3.8416986710425038</v>
      </c>
      <c r="F28" s="53">
        <f>F29-F27</f>
        <v>3.894203633937344</v>
      </c>
      <c r="G28" s="53">
        <f>G29-G27</f>
        <v>8.2143545860733802</v>
      </c>
      <c r="H28" s="6"/>
      <c r="I28" s="6"/>
      <c r="J28" s="7"/>
      <c r="Q28" s="19"/>
      <c r="R28" s="19"/>
    </row>
    <row r="29" spans="2:18" ht="13.5">
      <c r="B29" s="9"/>
      <c r="C29" s="28" t="s">
        <v>43</v>
      </c>
      <c r="D29" s="28" t="s">
        <v>44</v>
      </c>
      <c r="E29" s="54">
        <f>P44</f>
        <v>7.0628313400920169</v>
      </c>
      <c r="F29" s="54">
        <f>Q44</f>
        <v>7.1259889354812858</v>
      </c>
      <c r="G29" s="54">
        <f>R44</f>
        <v>21.991148575128552</v>
      </c>
      <c r="H29" s="6"/>
      <c r="I29" s="6"/>
      <c r="J29" s="7"/>
      <c r="Q29" s="21"/>
      <c r="R29" s="21"/>
    </row>
    <row r="30" spans="2:18">
      <c r="B30" s="9"/>
      <c r="C30" s="32"/>
      <c r="D30" s="32"/>
      <c r="E30" s="55"/>
      <c r="F30" s="52"/>
      <c r="G30" s="52"/>
      <c r="H30" s="6"/>
      <c r="I30" s="6"/>
      <c r="J30" s="7"/>
      <c r="Q30" s="21"/>
      <c r="R30" s="21"/>
    </row>
    <row r="31" spans="2:18">
      <c r="B31" s="9"/>
      <c r="C31" s="28"/>
      <c r="D31" s="27"/>
      <c r="E31" s="59"/>
      <c r="F31" s="59"/>
      <c r="G31" s="59"/>
      <c r="H31" s="6"/>
      <c r="I31" s="6"/>
      <c r="J31" s="7"/>
      <c r="Q31" s="19"/>
      <c r="R31" s="19"/>
    </row>
    <row r="32" spans="2:18">
      <c r="B32" s="9"/>
      <c r="C32" s="11"/>
      <c r="D32" s="10"/>
      <c r="E32" s="12"/>
      <c r="F32" s="10"/>
      <c r="G32" s="6"/>
      <c r="H32" s="6"/>
      <c r="I32" s="6"/>
      <c r="J32" s="7"/>
      <c r="O32" s="2" t="s">
        <v>0</v>
      </c>
      <c r="P32" s="21">
        <f>P21/2</f>
        <v>0.70799999999999996</v>
      </c>
      <c r="Q32" s="21">
        <f t="shared" ref="Q32:R32" si="4">Q21/2</f>
        <v>0.71099999999999997</v>
      </c>
      <c r="R32" s="21">
        <f t="shared" si="4"/>
        <v>1</v>
      </c>
    </row>
    <row r="33" spans="2:18">
      <c r="B33" s="9"/>
      <c r="C33" s="11"/>
      <c r="D33" s="10"/>
      <c r="E33" s="12"/>
      <c r="F33" s="10"/>
      <c r="G33" s="6"/>
      <c r="H33" s="6"/>
      <c r="I33" s="6"/>
      <c r="J33" s="7"/>
      <c r="P33" s="21"/>
      <c r="Q33" s="21"/>
      <c r="R33" s="21"/>
    </row>
    <row r="34" spans="2:18">
      <c r="B34" s="9"/>
      <c r="C34" s="11"/>
      <c r="D34" s="10"/>
      <c r="E34" s="12"/>
      <c r="F34" s="10"/>
      <c r="G34" s="6"/>
      <c r="H34" s="6"/>
      <c r="I34" s="6"/>
      <c r="J34" s="7"/>
      <c r="P34" s="21"/>
      <c r="Q34" s="21"/>
      <c r="R34" s="21"/>
    </row>
    <row r="35" spans="2:18">
      <c r="B35" s="9"/>
      <c r="C35" s="11"/>
      <c r="D35" s="10"/>
      <c r="E35" s="12"/>
      <c r="F35" s="10"/>
      <c r="G35" s="6"/>
      <c r="H35" s="6"/>
      <c r="I35" s="6"/>
      <c r="J35" s="7"/>
      <c r="Q35" s="19"/>
      <c r="R35" s="19"/>
    </row>
    <row r="36" spans="2:18">
      <c r="B36" s="9"/>
      <c r="C36" s="11"/>
      <c r="D36" s="10"/>
      <c r="E36" s="12"/>
      <c r="F36" s="10"/>
      <c r="G36" s="6"/>
      <c r="H36" s="6"/>
      <c r="I36" s="6"/>
      <c r="J36" s="7"/>
      <c r="P36" s="60" t="s">
        <v>4</v>
      </c>
      <c r="Q36" s="60" t="s">
        <v>4</v>
      </c>
      <c r="R36" s="60" t="s">
        <v>4</v>
      </c>
    </row>
    <row r="37" spans="2:18" ht="27.75">
      <c r="B37" s="9"/>
      <c r="C37" s="11"/>
      <c r="D37" s="10"/>
      <c r="E37" s="12"/>
      <c r="F37" s="10"/>
      <c r="G37" s="6"/>
      <c r="H37" s="6"/>
      <c r="I37" s="6"/>
      <c r="J37" s="7"/>
      <c r="O37" s="2" t="s">
        <v>1</v>
      </c>
      <c r="P37" s="21">
        <f>P32^2*(ACOS((P32-P25)/P32))-((P32-P25)*SQRT(2*P32*P25-P25^2))</f>
        <v>0.71946775370869853</v>
      </c>
      <c r="Q37" s="21">
        <f t="shared" ref="Q37:R37" si="5">Q32^2*(ACOS((Q32-Q25)/Q32))-((Q32-Q25)*SQRT(2*Q32*Q25-Q25^2))</f>
        <v>0.72161076787629708</v>
      </c>
      <c r="R37" s="21">
        <f t="shared" si="5"/>
        <v>1.9681134270078817</v>
      </c>
    </row>
    <row r="38" spans="2:18">
      <c r="B38" s="9"/>
      <c r="C38" s="11"/>
      <c r="D38" s="10"/>
      <c r="E38" s="12"/>
      <c r="F38" s="10"/>
      <c r="G38" s="6"/>
      <c r="H38" s="6"/>
      <c r="I38" s="6"/>
      <c r="J38" s="7"/>
      <c r="Q38" s="19"/>
      <c r="R38" s="19"/>
    </row>
    <row r="39" spans="2:18" ht="26.25">
      <c r="B39" s="9"/>
      <c r="C39" s="11"/>
      <c r="D39" s="10"/>
      <c r="E39" s="12"/>
      <c r="F39" s="10"/>
      <c r="G39" s="6"/>
      <c r="H39" s="6"/>
      <c r="I39" s="6"/>
      <c r="J39" s="7"/>
      <c r="O39" s="2" t="s">
        <v>49</v>
      </c>
      <c r="P39" s="21">
        <f xml:space="preserve"> P37*P22+ PI()*P24*P25^2 * (1-(P25/(3*P32)))</f>
        <v>3.221132669049513</v>
      </c>
      <c r="Q39" s="21">
        <f t="shared" ref="Q39:R39" si="6" xml:space="preserve"> Q37*Q22+ PI()*Q24*Q25^2 * (1-(Q25/(3*Q32)))</f>
        <v>3.2317853015439417</v>
      </c>
      <c r="R39" s="21">
        <f t="shared" si="6"/>
        <v>13.776793989055172</v>
      </c>
    </row>
    <row r="40" spans="2:18">
      <c r="B40" s="9"/>
      <c r="C40" s="11"/>
      <c r="D40" s="10"/>
      <c r="E40" s="12"/>
      <c r="F40" s="10"/>
      <c r="G40" s="6"/>
      <c r="H40" s="6"/>
      <c r="I40" s="6"/>
      <c r="J40" s="7"/>
      <c r="Q40" s="19"/>
      <c r="R40" s="19"/>
    </row>
    <row r="41" spans="2:18">
      <c r="B41" s="9"/>
      <c r="C41" s="11"/>
      <c r="D41" s="10"/>
      <c r="E41" s="12"/>
      <c r="F41" s="10"/>
      <c r="G41" s="6"/>
      <c r="H41" s="6"/>
      <c r="I41" s="6"/>
      <c r="J41" s="7"/>
      <c r="P41" s="60" t="s">
        <v>5</v>
      </c>
      <c r="Q41" s="60" t="s">
        <v>5</v>
      </c>
      <c r="R41" s="60" t="s">
        <v>5</v>
      </c>
    </row>
    <row r="42" spans="2:18">
      <c r="B42" s="9"/>
      <c r="C42" s="11"/>
      <c r="D42" s="10"/>
      <c r="E42" s="12"/>
      <c r="F42" s="10"/>
      <c r="G42" s="6"/>
      <c r="H42" s="6"/>
      <c r="I42" s="6"/>
      <c r="J42" s="7"/>
      <c r="P42" s="21">
        <f>P32^2*(ACOS((P32-P21)/P32))-((P32-P21)*SQRT(2*P32*P21-P21^2))</f>
        <v>1.5747672999090339</v>
      </c>
      <c r="Q42" s="21">
        <f t="shared" ref="Q42:R42" si="7">Q32^2*(ACOS((Q32-Q21)/Q32))-((Q32-Q21)*SQRT(2*Q32*Q21-Q21^2))</f>
        <v>1.5881410598353658</v>
      </c>
      <c r="R42" s="21">
        <f t="shared" si="7"/>
        <v>3.1415926535897931</v>
      </c>
    </row>
    <row r="43" spans="2:18">
      <c r="B43" s="9"/>
      <c r="C43" s="11"/>
      <c r="D43" s="10"/>
      <c r="E43" s="12"/>
      <c r="F43" s="10"/>
      <c r="G43" s="6"/>
      <c r="H43" s="6"/>
      <c r="I43" s="6"/>
      <c r="J43" s="7"/>
      <c r="Q43" s="19"/>
      <c r="R43" s="19"/>
    </row>
    <row r="44" spans="2:18">
      <c r="B44" s="9"/>
      <c r="C44" s="11"/>
      <c r="D44" s="10"/>
      <c r="E44" s="12"/>
      <c r="F44" s="10"/>
      <c r="G44" s="6"/>
      <c r="H44" s="6"/>
      <c r="I44" s="6"/>
      <c r="J44" s="7"/>
      <c r="P44" s="21">
        <f xml:space="preserve"> P42*P22+ PI()*P24*P21^2 * (1-(P21/(3*P32)))</f>
        <v>7.0628313400920169</v>
      </c>
      <c r="Q44" s="21">
        <f t="shared" ref="Q44:R44" si="8" xml:space="preserve"> Q42*Q22+ PI()*Q24*Q21^2 * (1-(Q21/(3*Q32)))</f>
        <v>7.1259889354812858</v>
      </c>
      <c r="R44" s="21">
        <f t="shared" si="8"/>
        <v>21.991148575128552</v>
      </c>
    </row>
    <row r="45" spans="2:18">
      <c r="B45" s="9"/>
      <c r="C45" s="11"/>
      <c r="D45" s="10"/>
      <c r="E45" s="12"/>
      <c r="F45" s="10"/>
      <c r="G45" s="6"/>
      <c r="H45" s="6"/>
      <c r="I45" s="6"/>
      <c r="J45" s="7"/>
      <c r="O45" s="2"/>
      <c r="P45" s="21"/>
    </row>
    <row r="46" spans="2:18">
      <c r="B46" s="9"/>
      <c r="C46" s="11"/>
      <c r="D46" s="10"/>
      <c r="E46" s="12"/>
      <c r="F46" s="10"/>
      <c r="G46" s="6"/>
      <c r="H46" s="6"/>
      <c r="I46" s="6"/>
      <c r="J46" s="7"/>
      <c r="O46" s="2"/>
      <c r="P46" s="21"/>
    </row>
    <row r="47" spans="2:18">
      <c r="B47" s="22"/>
      <c r="C47" s="45" t="s">
        <v>7</v>
      </c>
      <c r="D47" s="23"/>
      <c r="E47" s="14"/>
      <c r="F47" s="15"/>
      <c r="G47" s="23"/>
      <c r="H47" s="23"/>
      <c r="I47" s="23"/>
      <c r="J47" s="24"/>
      <c r="O47" s="2"/>
      <c r="P47" s="21"/>
    </row>
    <row r="48" spans="2:18">
      <c r="B48" s="46" t="s">
        <v>16</v>
      </c>
      <c r="C48" s="79"/>
      <c r="D48" s="79"/>
      <c r="E48" s="79"/>
      <c r="F48" s="79"/>
      <c r="G48" s="79"/>
      <c r="H48" s="79"/>
      <c r="I48" s="26"/>
      <c r="J48" s="47"/>
    </row>
    <row r="49" spans="2:17">
      <c r="B49" s="48" t="s">
        <v>17</v>
      </c>
      <c r="C49" s="79"/>
      <c r="D49" s="79"/>
      <c r="E49" s="79"/>
      <c r="F49" s="79"/>
      <c r="G49" s="79"/>
      <c r="H49" s="79"/>
      <c r="I49" s="26"/>
      <c r="J49" s="47"/>
    </row>
    <row r="50" spans="2:17">
      <c r="B50" s="48" t="s">
        <v>18</v>
      </c>
      <c r="C50" s="79"/>
      <c r="D50" s="79"/>
      <c r="E50" s="79"/>
      <c r="F50" s="79"/>
      <c r="G50" s="79"/>
      <c r="H50" s="79"/>
      <c r="I50" s="26"/>
      <c r="J50" s="47"/>
    </row>
    <row r="51" spans="2:17" ht="12.75" customHeight="1" thickBot="1">
      <c r="B51" s="48" t="s">
        <v>19</v>
      </c>
      <c r="C51" s="80"/>
      <c r="D51" s="79"/>
      <c r="E51" s="79"/>
      <c r="F51" s="79"/>
      <c r="G51" s="79"/>
      <c r="H51" s="79"/>
      <c r="I51" s="26"/>
      <c r="J51" s="47"/>
    </row>
    <row r="52" spans="2:17" ht="12.75" customHeight="1">
      <c r="B52" s="87" t="s">
        <v>65</v>
      </c>
      <c r="C52" s="88"/>
      <c r="D52" s="93" t="s">
        <v>20</v>
      </c>
      <c r="E52" s="94"/>
      <c r="F52" s="94"/>
      <c r="G52" s="95"/>
      <c r="H52" s="76" t="s">
        <v>21</v>
      </c>
      <c r="I52" s="77"/>
      <c r="J52" s="78"/>
    </row>
    <row r="53" spans="2:17" ht="12.75" customHeight="1">
      <c r="B53" s="89"/>
      <c r="C53" s="90"/>
      <c r="D53" s="96" t="s">
        <v>46</v>
      </c>
      <c r="E53" s="97"/>
      <c r="F53" s="97"/>
      <c r="G53" s="98"/>
      <c r="H53" s="81" t="s">
        <v>30</v>
      </c>
      <c r="I53" s="82"/>
      <c r="J53" s="83"/>
      <c r="O53" s="2"/>
      <c r="P53" s="21"/>
      <c r="Q53" s="2"/>
    </row>
    <row r="54" spans="2:17" ht="12.75" customHeight="1" thickBot="1">
      <c r="B54" s="91"/>
      <c r="C54" s="92"/>
      <c r="D54" s="99" t="s">
        <v>37</v>
      </c>
      <c r="E54" s="100"/>
      <c r="F54" s="100"/>
      <c r="G54" s="101"/>
      <c r="H54" s="84" t="s">
        <v>31</v>
      </c>
      <c r="I54" s="85"/>
      <c r="J54" s="86"/>
      <c r="O54" s="2"/>
      <c r="P54" s="21"/>
      <c r="Q54" s="2"/>
    </row>
    <row r="55" spans="2:17" ht="12.75" customHeight="1">
      <c r="E55" s="16"/>
      <c r="F55" s="50"/>
      <c r="G55" s="50"/>
      <c r="H55" s="50"/>
      <c r="I55" s="50"/>
      <c r="J55" s="50"/>
      <c r="O55" s="2"/>
      <c r="P55" s="21"/>
      <c r="Q55" s="2"/>
    </row>
    <row r="56" spans="2:17">
      <c r="E56" s="16"/>
      <c r="F56" s="51"/>
      <c r="G56" s="51"/>
      <c r="H56" s="51"/>
      <c r="I56" s="51"/>
      <c r="J56" s="51"/>
      <c r="K56" s="16"/>
    </row>
    <row r="57" spans="2:17">
      <c r="E57" s="16"/>
      <c r="F57" s="51"/>
      <c r="G57" s="51"/>
      <c r="H57" s="51"/>
      <c r="I57" s="51"/>
      <c r="J57" s="51"/>
      <c r="K57" s="16"/>
    </row>
    <row r="58" spans="2:17">
      <c r="K58" s="16"/>
    </row>
    <row r="61" spans="2:17">
      <c r="M61" s="19"/>
      <c r="P61" s="1"/>
    </row>
    <row r="62" spans="2:17">
      <c r="M62" s="19"/>
      <c r="P62" s="1"/>
    </row>
    <row r="63" spans="2:17">
      <c r="M63" s="19"/>
      <c r="P63" s="1"/>
    </row>
    <row r="64" spans="2:17">
      <c r="M64" s="19"/>
      <c r="P64" s="1"/>
    </row>
    <row r="65" spans="13:16">
      <c r="M65" s="19"/>
      <c r="P65" s="1"/>
    </row>
    <row r="66" spans="13:16">
      <c r="M66" s="19"/>
      <c r="P66" s="1"/>
    </row>
  </sheetData>
  <sheetProtection password="8F3F" sheet="1" objects="1" scenarios="1"/>
  <mergeCells count="17">
    <mergeCell ref="H53:J53"/>
    <mergeCell ref="H54:J54"/>
    <mergeCell ref="B52:C54"/>
    <mergeCell ref="D52:G52"/>
    <mergeCell ref="D53:G53"/>
    <mergeCell ref="D54:G54"/>
    <mergeCell ref="H8:J8"/>
    <mergeCell ref="H3:J7"/>
    <mergeCell ref="H52:J52"/>
    <mergeCell ref="C48:H48"/>
    <mergeCell ref="C49:H49"/>
    <mergeCell ref="C50:H50"/>
    <mergeCell ref="C51:H51"/>
    <mergeCell ref="D13:G13"/>
    <mergeCell ref="D14:G14"/>
    <mergeCell ref="D15:G15"/>
    <mergeCell ref="D16:G16"/>
  </mergeCells>
  <phoneticPr fontId="5" type="noConversion"/>
  <dataValidations count="1">
    <dataValidation type="list" allowBlank="1" showInputMessage="1" showErrorMessage="1" sqref="E24:G24">
      <formula1>$P$17:$P$18</formula1>
    </dataValidation>
  </dataValidations>
  <pageMargins left="0.74803149606299213" right="0.74803149606299213" top="0.94488188976377963" bottom="0.9055118110236221" header="0.51181102362204722" footer="0.51181102362204722"/>
  <pageSetup paperSize="9" orientation="portrait" horizontalDpi="150" verticalDpi="4294967293" r:id="rId1"/>
  <headerFooter alignWithMargins="0">
    <oddFooter>&amp;L&amp;6www.kirkprocess.com&amp;C&amp;6 Printed &amp;D&amp;R&amp;6Software licensed by KIRK Process Solutions Ltd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R66"/>
  <sheetViews>
    <sheetView showGridLines="0" showRowColHeaders="0" tabSelected="1" zoomScaleNormal="100" workbookViewId="0">
      <selection activeCell="L7" sqref="L7"/>
    </sheetView>
  </sheetViews>
  <sheetFormatPr defaultRowHeight="12.75"/>
  <cols>
    <col min="1" max="1" width="5.7109375" style="1" customWidth="1"/>
    <col min="2" max="2" width="6" style="1" customWidth="1"/>
    <col min="3" max="3" width="28.42578125" style="1" customWidth="1"/>
    <col min="4" max="7" width="7.7109375" style="1" customWidth="1"/>
    <col min="8" max="9" width="9.140625" style="1"/>
    <col min="10" max="10" width="4.140625" style="1" customWidth="1"/>
    <col min="11" max="14" width="9.140625" style="1"/>
    <col min="15" max="15" width="24.28515625" style="1" hidden="1" customWidth="1"/>
    <col min="16" max="16" width="10.7109375" style="19" hidden="1" customWidth="1"/>
    <col min="17" max="17" width="10.85546875" style="1" hidden="1" customWidth="1"/>
    <col min="18" max="18" width="10.7109375" style="1" hidden="1" customWidth="1"/>
    <col min="19" max="16384" width="9.140625" style="1"/>
  </cols>
  <sheetData>
    <row r="2" spans="2:10" ht="13.5" thickBot="1"/>
    <row r="3" spans="2:10">
      <c r="B3" s="33" t="s">
        <v>22</v>
      </c>
      <c r="C3" s="34" t="s">
        <v>23</v>
      </c>
      <c r="D3" s="35" t="s">
        <v>24</v>
      </c>
      <c r="E3" s="35" t="s">
        <v>25</v>
      </c>
      <c r="F3" s="35" t="s">
        <v>26</v>
      </c>
      <c r="G3" s="35" t="s">
        <v>27</v>
      </c>
      <c r="H3" s="102"/>
      <c r="I3" s="103"/>
      <c r="J3" s="104"/>
    </row>
    <row r="4" spans="2:10">
      <c r="B4" s="36">
        <v>0</v>
      </c>
      <c r="C4" s="37" t="s">
        <v>29</v>
      </c>
      <c r="D4" s="38" t="s">
        <v>32</v>
      </c>
      <c r="E4" s="38"/>
      <c r="F4" s="38"/>
      <c r="G4" s="39">
        <v>41223</v>
      </c>
      <c r="H4" s="105"/>
      <c r="I4" s="106"/>
      <c r="J4" s="107"/>
    </row>
    <row r="5" spans="2:10">
      <c r="B5" s="36">
        <v>1</v>
      </c>
      <c r="C5" s="37"/>
      <c r="D5" s="38"/>
      <c r="E5" s="38"/>
      <c r="F5" s="38"/>
      <c r="G5" s="39"/>
      <c r="H5" s="105"/>
      <c r="I5" s="106"/>
      <c r="J5" s="107"/>
    </row>
    <row r="6" spans="2:10">
      <c r="B6" s="36">
        <v>2</v>
      </c>
      <c r="C6" s="37"/>
      <c r="D6" s="38"/>
      <c r="E6" s="38"/>
      <c r="F6" s="38"/>
      <c r="G6" s="39"/>
      <c r="H6" s="105"/>
      <c r="I6" s="106"/>
      <c r="J6" s="107"/>
    </row>
    <row r="7" spans="2:10">
      <c r="B7" s="36">
        <v>3</v>
      </c>
      <c r="C7" s="37"/>
      <c r="D7" s="38"/>
      <c r="E7" s="38"/>
      <c r="F7" s="38"/>
      <c r="G7" s="39"/>
      <c r="H7" s="105"/>
      <c r="I7" s="106"/>
      <c r="J7" s="107"/>
    </row>
    <row r="8" spans="2:10" ht="13.5" thickBot="1">
      <c r="B8" s="40">
        <v>4</v>
      </c>
      <c r="C8" s="41"/>
      <c r="D8" s="42"/>
      <c r="E8" s="42"/>
      <c r="F8" s="42"/>
      <c r="G8" s="39"/>
      <c r="H8" s="67" t="s">
        <v>28</v>
      </c>
      <c r="I8" s="68"/>
      <c r="J8" s="69"/>
    </row>
    <row r="9" spans="2:10">
      <c r="B9" s="57" t="s">
        <v>66</v>
      </c>
      <c r="C9" s="3"/>
      <c r="D9" s="3"/>
      <c r="E9" s="3"/>
      <c r="F9" s="3"/>
      <c r="G9" s="3"/>
      <c r="H9" s="3"/>
      <c r="I9" s="3"/>
      <c r="J9" s="4"/>
    </row>
    <row r="10" spans="2:10">
      <c r="B10" s="5"/>
      <c r="C10" s="6"/>
      <c r="D10" s="6"/>
      <c r="E10" s="6"/>
      <c r="F10" s="6"/>
      <c r="G10" s="6"/>
      <c r="H10" s="6"/>
      <c r="I10" s="6"/>
      <c r="J10" s="7"/>
    </row>
    <row r="11" spans="2:10" ht="24.75">
      <c r="B11" s="5"/>
      <c r="C11" s="8" t="s">
        <v>38</v>
      </c>
      <c r="D11" s="58" t="s">
        <v>55</v>
      </c>
      <c r="E11" s="6"/>
      <c r="F11" s="6"/>
      <c r="G11" s="6"/>
      <c r="H11" s="6"/>
      <c r="I11" s="6"/>
      <c r="J11" s="7"/>
    </row>
    <row r="12" spans="2:10">
      <c r="B12" s="5"/>
      <c r="C12" s="6"/>
      <c r="D12" s="6"/>
      <c r="E12" s="6"/>
      <c r="F12" s="6"/>
      <c r="G12" s="6"/>
      <c r="H12" s="6"/>
      <c r="I12" s="6"/>
      <c r="J12" s="7"/>
    </row>
    <row r="13" spans="2:10">
      <c r="B13" s="5"/>
      <c r="C13" s="26" t="s">
        <v>8</v>
      </c>
      <c r="D13" s="108" t="s">
        <v>33</v>
      </c>
      <c r="E13" s="108"/>
      <c r="F13" s="108"/>
      <c r="G13" s="108"/>
      <c r="H13" s="6"/>
      <c r="I13" s="6"/>
      <c r="J13" s="7"/>
    </row>
    <row r="14" spans="2:10">
      <c r="B14" s="5"/>
      <c r="C14" s="26" t="s">
        <v>9</v>
      </c>
      <c r="D14" s="108" t="s">
        <v>34</v>
      </c>
      <c r="E14" s="108"/>
      <c r="F14" s="108"/>
      <c r="G14" s="108"/>
      <c r="H14" s="6"/>
      <c r="I14" s="6"/>
      <c r="J14" s="7"/>
    </row>
    <row r="15" spans="2:10">
      <c r="B15" s="5"/>
      <c r="C15" s="26" t="s">
        <v>10</v>
      </c>
      <c r="D15" s="108" t="s">
        <v>35</v>
      </c>
      <c r="E15" s="108"/>
      <c r="F15" s="108"/>
      <c r="G15" s="108"/>
      <c r="H15" s="6"/>
      <c r="I15" s="6"/>
      <c r="J15" s="7"/>
    </row>
    <row r="16" spans="2:10">
      <c r="B16" s="5"/>
      <c r="C16" s="26" t="s">
        <v>11</v>
      </c>
      <c r="D16" s="108" t="s">
        <v>36</v>
      </c>
      <c r="E16" s="108"/>
      <c r="F16" s="108"/>
      <c r="G16" s="108"/>
      <c r="H16" s="6"/>
      <c r="I16" s="6"/>
      <c r="J16" s="7"/>
    </row>
    <row r="17" spans="2:18">
      <c r="B17" s="5"/>
      <c r="C17" s="25"/>
      <c r="D17" s="25"/>
      <c r="E17" s="25"/>
      <c r="F17" s="25"/>
      <c r="G17" s="25"/>
      <c r="H17" s="6"/>
      <c r="I17" s="6"/>
      <c r="J17" s="7"/>
      <c r="P17" s="17" t="s">
        <v>47</v>
      </c>
      <c r="Q17" s="17" t="s">
        <v>47</v>
      </c>
      <c r="R17" s="17" t="s">
        <v>47</v>
      </c>
    </row>
    <row r="18" spans="2:18">
      <c r="B18" s="5"/>
      <c r="C18" s="25"/>
      <c r="D18" s="25"/>
      <c r="E18" s="25"/>
      <c r="F18" s="25"/>
      <c r="G18" s="25"/>
      <c r="H18" s="6"/>
      <c r="I18" s="6"/>
      <c r="J18" s="7"/>
      <c r="P18" s="17" t="s">
        <v>48</v>
      </c>
      <c r="Q18" s="17" t="s">
        <v>48</v>
      </c>
      <c r="R18" s="17" t="s">
        <v>48</v>
      </c>
    </row>
    <row r="19" spans="2:18">
      <c r="B19" s="9"/>
      <c r="C19" s="56" t="s">
        <v>12</v>
      </c>
      <c r="D19" s="56"/>
      <c r="E19" s="109" t="s">
        <v>13</v>
      </c>
      <c r="F19" s="109" t="s">
        <v>14</v>
      </c>
      <c r="G19" s="109" t="s">
        <v>15</v>
      </c>
      <c r="H19" s="6"/>
      <c r="I19" s="6"/>
      <c r="J19" s="7"/>
      <c r="P19" s="17" t="str">
        <f>E19</f>
        <v>A</v>
      </c>
      <c r="Q19" s="17" t="str">
        <f t="shared" ref="Q19:R19" si="0">F19</f>
        <v>B</v>
      </c>
      <c r="R19" s="17" t="str">
        <f t="shared" si="0"/>
        <v>C</v>
      </c>
    </row>
    <row r="20" spans="2:18">
      <c r="B20" s="9"/>
      <c r="C20" s="44" t="s">
        <v>2</v>
      </c>
      <c r="D20" s="56" t="s">
        <v>3</v>
      </c>
      <c r="E20" s="109">
        <v>2250</v>
      </c>
      <c r="F20" s="110">
        <v>2000</v>
      </c>
      <c r="G20" s="109">
        <v>2000</v>
      </c>
      <c r="H20" s="6"/>
      <c r="I20" s="6"/>
      <c r="J20" s="7"/>
      <c r="Q20" s="18"/>
      <c r="R20" s="18"/>
    </row>
    <row r="21" spans="2:18">
      <c r="B21" s="9"/>
      <c r="C21" s="44" t="s">
        <v>64</v>
      </c>
      <c r="D21" s="56" t="s">
        <v>3</v>
      </c>
      <c r="E21" s="109">
        <v>3250</v>
      </c>
      <c r="F21" s="110">
        <v>5000</v>
      </c>
      <c r="G21" s="109">
        <v>5000</v>
      </c>
      <c r="H21" s="6"/>
      <c r="I21" s="6"/>
      <c r="J21" s="7"/>
      <c r="P21" s="19">
        <f>E20/1000</f>
        <v>2.25</v>
      </c>
      <c r="Q21" s="19">
        <f t="shared" ref="Q21:R22" si="1">F20/1000</f>
        <v>2</v>
      </c>
      <c r="R21" s="19">
        <f t="shared" si="1"/>
        <v>2</v>
      </c>
    </row>
    <row r="22" spans="2:18">
      <c r="B22" s="9"/>
      <c r="C22" s="44" t="s">
        <v>51</v>
      </c>
      <c r="D22" s="56" t="s">
        <v>3</v>
      </c>
      <c r="E22" s="109">
        <v>0</v>
      </c>
      <c r="F22" s="110">
        <v>2500</v>
      </c>
      <c r="G22" s="109">
        <v>2500</v>
      </c>
      <c r="H22" s="6"/>
      <c r="I22" s="6"/>
      <c r="J22" s="7"/>
      <c r="P22" s="19">
        <f>E21/1000</f>
        <v>3.25</v>
      </c>
      <c r="Q22" s="19">
        <f t="shared" si="1"/>
        <v>5</v>
      </c>
      <c r="R22" s="19">
        <f t="shared" si="1"/>
        <v>5</v>
      </c>
    </row>
    <row r="23" spans="2:18">
      <c r="B23" s="9"/>
      <c r="C23" s="13"/>
      <c r="D23" s="29"/>
      <c r="E23" s="49"/>
      <c r="F23" s="30"/>
      <c r="G23" s="31"/>
      <c r="H23" s="6"/>
      <c r="I23" s="6"/>
      <c r="J23" s="7"/>
      <c r="Q23" s="19"/>
      <c r="R23" s="19"/>
    </row>
    <row r="24" spans="2:18">
      <c r="B24" s="9"/>
      <c r="C24" s="28" t="s">
        <v>40</v>
      </c>
      <c r="D24" s="27" t="s">
        <v>50</v>
      </c>
      <c r="E24" s="111" t="s">
        <v>47</v>
      </c>
      <c r="F24" s="111" t="s">
        <v>47</v>
      </c>
      <c r="G24" s="111" t="s">
        <v>48</v>
      </c>
      <c r="H24" s="6"/>
      <c r="I24" s="6"/>
      <c r="J24" s="7"/>
      <c r="P24" s="19">
        <f>IF(E24=P17,0.25*E20/1000,0)</f>
        <v>0.5625</v>
      </c>
      <c r="Q24" s="19">
        <f t="shared" ref="Q24:R24" si="2">IF(F24=Q17,0.25*F20/1000,0)</f>
        <v>0.5</v>
      </c>
      <c r="R24" s="19">
        <f t="shared" si="2"/>
        <v>0</v>
      </c>
    </row>
    <row r="25" spans="2:18">
      <c r="B25" s="9"/>
      <c r="C25" s="25" t="s">
        <v>45</v>
      </c>
      <c r="D25" s="27" t="s">
        <v>3</v>
      </c>
      <c r="E25" s="61">
        <f>P24*1000</f>
        <v>562.5</v>
      </c>
      <c r="F25" s="61">
        <f>Q24*1000</f>
        <v>500</v>
      </c>
      <c r="G25" s="61">
        <f>R24*1000</f>
        <v>0</v>
      </c>
      <c r="H25" s="6"/>
      <c r="I25" s="6"/>
      <c r="J25" s="7"/>
      <c r="P25" s="19">
        <f>E22/1000</f>
        <v>0</v>
      </c>
      <c r="Q25" s="19">
        <f t="shared" ref="Q25:R25" si="3">F22/1000</f>
        <v>2.5</v>
      </c>
      <c r="R25" s="19">
        <f t="shared" si="3"/>
        <v>2.5</v>
      </c>
    </row>
    <row r="26" spans="2:18">
      <c r="B26" s="9"/>
      <c r="C26" s="25"/>
      <c r="D26" s="25"/>
      <c r="E26" s="52"/>
      <c r="F26" s="52"/>
      <c r="G26" s="52"/>
      <c r="H26" s="6"/>
      <c r="I26" s="6"/>
      <c r="J26" s="7"/>
      <c r="Q26" s="20"/>
      <c r="R26" s="20"/>
    </row>
    <row r="27" spans="2:18" ht="13.5">
      <c r="B27" s="9"/>
      <c r="C27" s="28" t="s">
        <v>53</v>
      </c>
      <c r="D27" s="27" t="s">
        <v>44</v>
      </c>
      <c r="E27" s="53">
        <f>P39</f>
        <v>1.4921718750000001</v>
      </c>
      <c r="F27" s="53">
        <f>Q39</f>
        <v>8.9019816339744828</v>
      </c>
      <c r="G27" s="53">
        <f>R39</f>
        <v>7.8539816339744828</v>
      </c>
      <c r="H27" s="6"/>
      <c r="I27" s="6"/>
      <c r="J27" s="7"/>
      <c r="Q27" s="21"/>
      <c r="R27" s="21"/>
    </row>
    <row r="28" spans="2:18" ht="12.75" customHeight="1">
      <c r="B28" s="9"/>
      <c r="C28" s="28" t="s">
        <v>54</v>
      </c>
      <c r="D28" s="27" t="s">
        <v>44</v>
      </c>
      <c r="E28" s="53">
        <f>E29-E27</f>
        <v>14.414426032148642</v>
      </c>
      <c r="F28" s="53">
        <f>F29-F27</f>
        <v>8.9019816339744828</v>
      </c>
      <c r="G28" s="53">
        <f>G29-G27</f>
        <v>7.8539816339744828</v>
      </c>
      <c r="H28" s="6"/>
      <c r="I28" s="6"/>
      <c r="J28" s="7"/>
      <c r="Q28" s="19"/>
      <c r="R28" s="19"/>
    </row>
    <row r="29" spans="2:18" ht="13.5">
      <c r="B29" s="9"/>
      <c r="C29" s="28" t="s">
        <v>52</v>
      </c>
      <c r="D29" s="28" t="s">
        <v>44</v>
      </c>
      <c r="E29" s="54">
        <f>P44</f>
        <v>15.906597907148642</v>
      </c>
      <c r="F29" s="54">
        <f>Q44</f>
        <v>17.803963267948966</v>
      </c>
      <c r="G29" s="54">
        <f>R44</f>
        <v>15.707963267948966</v>
      </c>
      <c r="H29" s="6"/>
      <c r="I29" s="6"/>
      <c r="J29" s="7"/>
      <c r="O29" s="2" t="s">
        <v>0</v>
      </c>
      <c r="P29" s="21">
        <f>P21/2</f>
        <v>1.125</v>
      </c>
      <c r="Q29" s="21">
        <f>Q21/2</f>
        <v>1</v>
      </c>
      <c r="R29" s="21">
        <f>R21/2</f>
        <v>1</v>
      </c>
    </row>
    <row r="30" spans="2:18">
      <c r="B30" s="9"/>
      <c r="C30" s="32"/>
      <c r="D30" s="32"/>
      <c r="E30" s="55"/>
      <c r="F30" s="52"/>
      <c r="G30" s="52"/>
      <c r="H30" s="6"/>
      <c r="I30" s="6"/>
      <c r="J30" s="7"/>
      <c r="O30" s="62" t="s">
        <v>56</v>
      </c>
      <c r="P30" s="63">
        <f>PI()*P29^2</f>
        <v>3.9760782021995817</v>
      </c>
      <c r="Q30" s="63">
        <f>PI()*Q29^2</f>
        <v>3.1415926535897931</v>
      </c>
      <c r="R30" s="63">
        <f>PI()*R29^2</f>
        <v>3.1415926535897931</v>
      </c>
    </row>
    <row r="31" spans="2:18">
      <c r="B31" s="9"/>
      <c r="C31" s="32"/>
      <c r="D31" s="32"/>
      <c r="E31" s="55"/>
      <c r="F31" s="52"/>
      <c r="G31" s="52"/>
      <c r="H31" s="6"/>
      <c r="I31" s="6"/>
      <c r="J31" s="7"/>
      <c r="Q31" s="19"/>
      <c r="R31" s="19"/>
    </row>
    <row r="32" spans="2:18">
      <c r="B32" s="9"/>
      <c r="C32" s="32"/>
      <c r="D32" s="32"/>
      <c r="E32" s="55"/>
      <c r="F32" s="52"/>
      <c r="G32" s="52"/>
      <c r="H32" s="6"/>
      <c r="I32" s="6"/>
      <c r="J32" s="7"/>
      <c r="O32" s="62" t="s">
        <v>58</v>
      </c>
      <c r="P32" s="19">
        <f>IF(E24=P17,0.131*P21^3,0)</f>
        <v>1.4921718750000001</v>
      </c>
      <c r="Q32" s="19">
        <f t="shared" ref="Q32:R32" si="4">IF(F24=Q17,0.131*Q21^3,0)</f>
        <v>1.048</v>
      </c>
      <c r="R32" s="19">
        <f t="shared" si="4"/>
        <v>0</v>
      </c>
    </row>
    <row r="33" spans="2:18">
      <c r="B33" s="9"/>
      <c r="C33" s="28"/>
      <c r="D33" s="27"/>
      <c r="E33" s="59"/>
      <c r="F33" s="59"/>
      <c r="G33" s="59"/>
      <c r="H33" s="6"/>
      <c r="I33" s="6"/>
      <c r="J33" s="7"/>
      <c r="O33" s="62" t="s">
        <v>57</v>
      </c>
      <c r="P33" s="19">
        <f>P32*2</f>
        <v>2.9843437500000003</v>
      </c>
      <c r="Q33" s="19">
        <f t="shared" ref="Q33:R33" si="5">Q32*2</f>
        <v>2.0960000000000001</v>
      </c>
      <c r="R33" s="19">
        <f t="shared" si="5"/>
        <v>0</v>
      </c>
    </row>
    <row r="34" spans="2:18">
      <c r="B34" s="9"/>
      <c r="C34" s="11"/>
      <c r="D34" s="10"/>
      <c r="E34" s="12"/>
      <c r="F34" s="10"/>
      <c r="G34" s="6"/>
      <c r="H34" s="6"/>
      <c r="I34" s="6"/>
      <c r="J34" s="7"/>
      <c r="P34" s="63"/>
      <c r="Q34" s="63"/>
      <c r="R34" s="63"/>
    </row>
    <row r="35" spans="2:18">
      <c r="B35" s="9"/>
      <c r="C35" s="11"/>
      <c r="D35" s="10"/>
      <c r="E35" s="12"/>
      <c r="F35" s="10"/>
      <c r="G35" s="6"/>
      <c r="H35" s="6"/>
      <c r="I35" s="6"/>
      <c r="J35" s="7"/>
      <c r="P35" s="64"/>
      <c r="Q35" s="64"/>
      <c r="R35" s="64"/>
    </row>
    <row r="36" spans="2:18">
      <c r="B36" s="9"/>
      <c r="C36" s="11"/>
      <c r="D36" s="10"/>
      <c r="E36" s="12"/>
      <c r="F36" s="10"/>
      <c r="G36" s="6"/>
      <c r="H36" s="6"/>
      <c r="I36" s="6"/>
      <c r="J36" s="7"/>
      <c r="P36" s="65" t="s">
        <v>4</v>
      </c>
      <c r="Q36" s="65" t="s">
        <v>4</v>
      </c>
      <c r="R36" s="65" t="s">
        <v>4</v>
      </c>
    </row>
    <row r="37" spans="2:18">
      <c r="B37" s="9"/>
      <c r="C37" s="11"/>
      <c r="D37" s="10"/>
      <c r="E37" s="12"/>
      <c r="F37" s="10"/>
      <c r="G37" s="6"/>
      <c r="H37" s="6"/>
      <c r="I37" s="6"/>
      <c r="J37" s="7"/>
      <c r="O37" s="2" t="s">
        <v>59</v>
      </c>
      <c r="P37" s="63">
        <f>P30*P25</f>
        <v>0</v>
      </c>
      <c r="Q37" s="63">
        <f>Q30*Q25</f>
        <v>7.8539816339744828</v>
      </c>
      <c r="R37" s="63">
        <f t="shared" ref="R37" si="6">R30*R25</f>
        <v>7.8539816339744828</v>
      </c>
    </row>
    <row r="38" spans="2:18">
      <c r="B38" s="9"/>
      <c r="C38" s="11"/>
      <c r="D38" s="10"/>
      <c r="E38" s="12"/>
      <c r="F38" s="10"/>
      <c r="G38" s="6"/>
      <c r="H38" s="6"/>
      <c r="I38" s="6"/>
      <c r="J38" s="7"/>
      <c r="P38" s="64"/>
      <c r="Q38" s="64"/>
      <c r="R38" s="64"/>
    </row>
    <row r="39" spans="2:18">
      <c r="B39" s="9"/>
      <c r="C39" s="11"/>
      <c r="D39" s="10"/>
      <c r="E39" s="12"/>
      <c r="F39" s="10"/>
      <c r="G39" s="6"/>
      <c r="H39" s="6"/>
      <c r="I39" s="6"/>
      <c r="J39" s="7"/>
      <c r="O39" s="2" t="s">
        <v>62</v>
      </c>
      <c r="P39" s="63">
        <f>P37+P32</f>
        <v>1.4921718750000001</v>
      </c>
      <c r="Q39" s="63">
        <f>Q37+Q32</f>
        <v>8.9019816339744828</v>
      </c>
      <c r="R39" s="63">
        <f t="shared" ref="R39" si="7">R37+R32</f>
        <v>7.8539816339744828</v>
      </c>
    </row>
    <row r="40" spans="2:18">
      <c r="B40" s="9"/>
      <c r="C40" s="11"/>
      <c r="D40" s="10"/>
      <c r="E40" s="12"/>
      <c r="F40" s="10"/>
      <c r="G40" s="6"/>
      <c r="H40" s="6"/>
      <c r="I40" s="6"/>
      <c r="J40" s="7"/>
      <c r="P40" s="64"/>
      <c r="Q40" s="64"/>
      <c r="R40" s="64"/>
    </row>
    <row r="41" spans="2:18">
      <c r="B41" s="9"/>
      <c r="C41" s="11"/>
      <c r="D41" s="10"/>
      <c r="E41" s="12"/>
      <c r="F41" s="10"/>
      <c r="G41" s="6"/>
      <c r="H41" s="6"/>
      <c r="I41" s="6"/>
      <c r="J41" s="7"/>
      <c r="P41" s="65" t="s">
        <v>5</v>
      </c>
      <c r="Q41" s="65" t="s">
        <v>5</v>
      </c>
      <c r="R41" s="65" t="s">
        <v>5</v>
      </c>
    </row>
    <row r="42" spans="2:18">
      <c r="B42" s="9"/>
      <c r="C42" s="11"/>
      <c r="D42" s="10"/>
      <c r="E42" s="12"/>
      <c r="F42" s="10"/>
      <c r="G42" s="6"/>
      <c r="H42" s="6"/>
      <c r="I42" s="6"/>
      <c r="J42" s="7"/>
      <c r="O42" s="62" t="s">
        <v>60</v>
      </c>
      <c r="P42" s="63">
        <f>P30*P22</f>
        <v>12.922254157148641</v>
      </c>
      <c r="Q42" s="63">
        <f>Q30*Q22</f>
        <v>15.707963267948966</v>
      </c>
      <c r="R42" s="63">
        <f t="shared" ref="R42" si="8">R30*R22</f>
        <v>15.707963267948966</v>
      </c>
    </row>
    <row r="43" spans="2:18">
      <c r="B43" s="9"/>
      <c r="C43" s="11"/>
      <c r="D43" s="10"/>
      <c r="E43" s="12"/>
      <c r="F43" s="10"/>
      <c r="G43" s="6"/>
      <c r="H43" s="6"/>
      <c r="I43" s="6"/>
      <c r="J43" s="7"/>
      <c r="P43" s="64"/>
      <c r="Q43" s="64"/>
      <c r="R43" s="64"/>
    </row>
    <row r="44" spans="2:18">
      <c r="B44" s="9"/>
      <c r="C44" s="11"/>
      <c r="D44" s="10"/>
      <c r="E44" s="12"/>
      <c r="F44" s="10"/>
      <c r="G44" s="6"/>
      <c r="H44" s="6"/>
      <c r="I44" s="6"/>
      <c r="J44" s="7"/>
      <c r="O44" s="62" t="s">
        <v>61</v>
      </c>
      <c r="P44" s="63">
        <f>P42+P33</f>
        <v>15.906597907148642</v>
      </c>
      <c r="Q44" s="63">
        <f>Q42+Q33</f>
        <v>17.803963267948966</v>
      </c>
      <c r="R44" s="63">
        <f t="shared" ref="R44" si="9">R42+R33</f>
        <v>15.707963267948966</v>
      </c>
    </row>
    <row r="45" spans="2:18">
      <c r="B45" s="9"/>
      <c r="C45" s="11"/>
      <c r="D45" s="10"/>
      <c r="E45" s="12"/>
      <c r="F45" s="10"/>
      <c r="G45" s="6"/>
      <c r="H45" s="6"/>
      <c r="I45" s="6"/>
      <c r="J45" s="7"/>
      <c r="O45" s="2"/>
      <c r="P45" s="63"/>
      <c r="Q45" s="66"/>
      <c r="R45" s="66"/>
    </row>
    <row r="46" spans="2:18">
      <c r="B46" s="9"/>
      <c r="C46" s="11"/>
      <c r="D46" s="10"/>
      <c r="E46" s="12"/>
      <c r="F46" s="10"/>
      <c r="G46" s="6"/>
      <c r="H46" s="6"/>
      <c r="I46" s="6"/>
      <c r="J46" s="7"/>
      <c r="O46" s="2"/>
      <c r="P46" s="21"/>
    </row>
    <row r="47" spans="2:18">
      <c r="B47" s="9"/>
      <c r="C47" s="11"/>
      <c r="D47" s="10"/>
      <c r="E47" s="12"/>
      <c r="F47" s="10"/>
      <c r="G47" s="6"/>
      <c r="H47" s="6"/>
      <c r="I47" s="6"/>
      <c r="J47" s="7"/>
      <c r="O47" s="2"/>
      <c r="P47" s="21"/>
    </row>
    <row r="48" spans="2:18">
      <c r="B48" s="9"/>
      <c r="C48" s="11"/>
      <c r="D48" s="10"/>
      <c r="E48" s="12"/>
      <c r="F48" s="10"/>
      <c r="G48" s="6"/>
      <c r="H48" s="6"/>
      <c r="I48" s="6"/>
      <c r="J48" s="7"/>
    </row>
    <row r="49" spans="2:17">
      <c r="B49" s="22"/>
      <c r="C49" s="45" t="s">
        <v>7</v>
      </c>
      <c r="D49" s="23"/>
      <c r="E49" s="14"/>
      <c r="F49" s="15"/>
      <c r="G49" s="23"/>
      <c r="H49" s="23"/>
      <c r="I49" s="23"/>
      <c r="J49" s="24"/>
    </row>
    <row r="50" spans="2:17">
      <c r="B50" s="46" t="s">
        <v>16</v>
      </c>
      <c r="C50" s="79"/>
      <c r="D50" s="79"/>
      <c r="E50" s="79"/>
      <c r="F50" s="79"/>
      <c r="G50" s="79"/>
      <c r="H50" s="79"/>
      <c r="I50" s="26"/>
      <c r="J50" s="47"/>
    </row>
    <row r="51" spans="2:17">
      <c r="B51" s="48" t="s">
        <v>17</v>
      </c>
      <c r="C51" s="79"/>
      <c r="D51" s="79"/>
      <c r="E51" s="79"/>
      <c r="F51" s="79"/>
      <c r="G51" s="79"/>
      <c r="H51" s="79"/>
      <c r="I51" s="26"/>
      <c r="J51" s="47"/>
    </row>
    <row r="52" spans="2:17">
      <c r="B52" s="48" t="s">
        <v>18</v>
      </c>
      <c r="C52" s="79"/>
      <c r="D52" s="79"/>
      <c r="E52" s="79"/>
      <c r="F52" s="79"/>
      <c r="G52" s="79"/>
      <c r="H52" s="79"/>
      <c r="I52" s="26"/>
      <c r="J52" s="47"/>
    </row>
    <row r="53" spans="2:17" ht="13.5" thickBot="1">
      <c r="B53" s="48" t="s">
        <v>19</v>
      </c>
      <c r="C53" s="80"/>
      <c r="D53" s="79"/>
      <c r="E53" s="79"/>
      <c r="F53" s="79"/>
      <c r="G53" s="79"/>
      <c r="H53" s="79"/>
      <c r="I53" s="26"/>
      <c r="J53" s="47"/>
      <c r="O53" s="2"/>
      <c r="P53" s="21"/>
      <c r="Q53" s="2"/>
    </row>
    <row r="54" spans="2:17">
      <c r="B54" s="87" t="s">
        <v>67</v>
      </c>
      <c r="C54" s="88"/>
      <c r="D54" s="93" t="s">
        <v>20</v>
      </c>
      <c r="E54" s="94"/>
      <c r="F54" s="94"/>
      <c r="G54" s="95"/>
      <c r="H54" s="76" t="s">
        <v>21</v>
      </c>
      <c r="I54" s="77"/>
      <c r="J54" s="78"/>
      <c r="O54" s="2"/>
      <c r="P54" s="21"/>
      <c r="Q54" s="2"/>
    </row>
    <row r="55" spans="2:17">
      <c r="B55" s="89"/>
      <c r="C55" s="90"/>
      <c r="D55" s="96" t="s">
        <v>46</v>
      </c>
      <c r="E55" s="97"/>
      <c r="F55" s="97"/>
      <c r="G55" s="98"/>
      <c r="H55" s="81" t="s">
        <v>30</v>
      </c>
      <c r="I55" s="82"/>
      <c r="J55" s="83"/>
      <c r="O55" s="2"/>
      <c r="P55" s="21"/>
      <c r="Q55" s="2"/>
    </row>
    <row r="56" spans="2:17" ht="13.5" thickBot="1">
      <c r="B56" s="91"/>
      <c r="C56" s="92"/>
      <c r="D56" s="99" t="s">
        <v>63</v>
      </c>
      <c r="E56" s="100"/>
      <c r="F56" s="100"/>
      <c r="G56" s="101"/>
      <c r="H56" s="84" t="s">
        <v>31</v>
      </c>
      <c r="I56" s="85"/>
      <c r="J56" s="86"/>
      <c r="K56" s="16"/>
    </row>
    <row r="57" spans="2:17">
      <c r="E57" s="16"/>
      <c r="F57" s="50"/>
      <c r="G57" s="50"/>
      <c r="H57" s="50"/>
      <c r="I57" s="50"/>
      <c r="J57" s="50"/>
      <c r="K57" s="16"/>
    </row>
    <row r="58" spans="2:17">
      <c r="E58" s="16"/>
      <c r="F58" s="51"/>
      <c r="G58" s="51"/>
      <c r="H58" s="51"/>
      <c r="I58" s="51"/>
      <c r="J58" s="51"/>
      <c r="K58" s="16"/>
    </row>
    <row r="59" spans="2:17">
      <c r="E59" s="16"/>
      <c r="F59" s="51"/>
      <c r="G59" s="51"/>
      <c r="H59" s="51"/>
      <c r="I59" s="51"/>
      <c r="J59" s="51"/>
    </row>
    <row r="61" spans="2:17">
      <c r="M61" s="19"/>
      <c r="P61" s="1"/>
    </row>
    <row r="62" spans="2:17">
      <c r="M62" s="19"/>
      <c r="P62" s="1"/>
    </row>
    <row r="63" spans="2:17">
      <c r="M63" s="19"/>
      <c r="P63" s="1"/>
    </row>
    <row r="64" spans="2:17">
      <c r="M64" s="19"/>
      <c r="P64" s="1"/>
    </row>
    <row r="65" spans="13:16">
      <c r="M65" s="19"/>
      <c r="P65" s="1"/>
    </row>
    <row r="66" spans="13:16">
      <c r="M66" s="19"/>
      <c r="P66" s="1"/>
    </row>
  </sheetData>
  <sheetProtection password="8F3F" sheet="1" objects="1" scenarios="1"/>
  <mergeCells count="17">
    <mergeCell ref="H56:J56"/>
    <mergeCell ref="C50:H50"/>
    <mergeCell ref="C51:H51"/>
    <mergeCell ref="C52:H52"/>
    <mergeCell ref="C53:H53"/>
    <mergeCell ref="B54:C56"/>
    <mergeCell ref="D54:G54"/>
    <mergeCell ref="H54:J54"/>
    <mergeCell ref="D55:G55"/>
    <mergeCell ref="H55:J55"/>
    <mergeCell ref="D56:G56"/>
    <mergeCell ref="D16:G16"/>
    <mergeCell ref="H3:J7"/>
    <mergeCell ref="H8:J8"/>
    <mergeCell ref="D13:G13"/>
    <mergeCell ref="D14:G14"/>
    <mergeCell ref="D15:G15"/>
  </mergeCells>
  <dataValidations count="1">
    <dataValidation type="list" allowBlank="1" showInputMessage="1" showErrorMessage="1" sqref="E24:G24">
      <formula1>$P$17:$P$18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Footer>&amp;L&amp;6www.kirkprocess.com&amp;C&amp;6Printed &amp;D&amp;R&amp;6KIRK Process Solutions Ltd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XSV-Calc Horizontal</vt:lpstr>
      <vt:lpstr>XSV-Calc Vertical</vt:lpstr>
      <vt:lpstr>'XSV-Calc Horizontal'!Print_Area</vt:lpstr>
      <vt:lpstr>'XSV-Calc Vertical'!Print_Area</vt:lpstr>
    </vt:vector>
  </TitlesOfParts>
  <Company>HAT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XSV-Calc-V-12A</dc:title>
  <dc:subject>KIRK Process Solutions Ltd</dc:subject>
  <dc:creator>Mike Kirk</dc:creator>
  <cp:lastModifiedBy>mike kirk</cp:lastModifiedBy>
  <cp:lastPrinted>2010-12-08T18:23:39Z</cp:lastPrinted>
  <dcterms:created xsi:type="dcterms:W3CDTF">2007-11-30T12:10:11Z</dcterms:created>
  <dcterms:modified xsi:type="dcterms:W3CDTF">2012-06-15T18:02:41Z</dcterms:modified>
  <cp:contentStatus>Issued</cp:contentStatus>
</cp:coreProperties>
</file>