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995" windowHeight="12525" activeTab="0"/>
  </bookViews>
  <sheets>
    <sheet name="Perforated Plates" sheetId="1" r:id="rId1"/>
  </sheets>
  <definedNames>
    <definedName name="_xlnm.Print_Area" localSheetId="0">'Perforated Plates'!$B$4:$J$34</definedName>
  </definedNames>
  <calcPr fullCalcOnLoad="1"/>
</workbook>
</file>

<file path=xl/sharedStrings.xml><?xml version="1.0" encoding="utf-8"?>
<sst xmlns="http://schemas.openxmlformats.org/spreadsheetml/2006/main" count="33" uniqueCount="28">
  <si>
    <t>R = D/2</t>
  </si>
  <si>
    <t>mm</t>
  </si>
  <si>
    <t>Preliminary Sizing Sheet for</t>
  </si>
  <si>
    <t>Vessel Name &amp; Tag No</t>
  </si>
  <si>
    <t>Project Reference</t>
  </si>
  <si>
    <t>Notes</t>
  </si>
  <si>
    <t>Calculated By / Date</t>
  </si>
  <si>
    <t>m2</t>
  </si>
  <si>
    <t>%</t>
  </si>
  <si>
    <t>Perforated Plate Area Calculator</t>
  </si>
  <si>
    <t>Plate Diameter, D</t>
  </si>
  <si>
    <t>Hole Diameter, d</t>
  </si>
  <si>
    <t>Degrees</t>
  </si>
  <si>
    <t>Pi*R^2</t>
  </si>
  <si>
    <t>Quadrilateral area</t>
  </si>
  <si>
    <t>Hole area</t>
  </si>
  <si>
    <t>Total Plate Area</t>
  </si>
  <si>
    <t>Plate Open Area</t>
  </si>
  <si>
    <t>Hole C-C Pitch, p</t>
  </si>
  <si>
    <t>Hole Pitch Angle</t>
  </si>
  <si>
    <t>#</t>
  </si>
  <si>
    <t>No of holes/m2</t>
  </si>
  <si>
    <t>Max Qty of Holes on Plate</t>
  </si>
  <si>
    <t>Version 2.0</t>
  </si>
  <si>
    <t>ABC</t>
  </si>
  <si>
    <t>www.kirkprocess.com</t>
  </si>
  <si>
    <r>
      <t>Qty of Holes / m</t>
    </r>
    <r>
      <rPr>
        <vertAlign val="superscript"/>
        <sz val="10"/>
        <rFont val="Arial"/>
        <family val="2"/>
      </rPr>
      <t>2</t>
    </r>
  </si>
  <si>
    <r>
      <t>The Highspeed</t>
    </r>
    <r>
      <rPr>
        <b/>
        <sz val="9"/>
        <color indexed="16"/>
        <rFont val="Calibri"/>
        <family val="2"/>
      </rPr>
      <t>™</t>
    </r>
    <r>
      <rPr>
        <b/>
        <i/>
        <sz val="9"/>
        <color indexed="16"/>
        <rFont val="Verdana"/>
        <family val="2"/>
      </rPr>
      <t xml:space="preserve"> range of cyclones and separator internals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</si>
</sst>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0.000000000"/>
    <numFmt numFmtId="177" formatCode="[$-809]dd\ mmmm\ yyyy"/>
    <numFmt numFmtId="178" formatCode="[$-F800]dddd\,\ mmmm\ dd\,\ yyyy"/>
    <numFmt numFmtId="179" formatCode="dd\ mmm\ yyyy"/>
  </numFmts>
  <fonts count="53">
    <font>
      <sz val="10"/>
      <name val="Arial"/>
      <family val="0"/>
    </font>
    <font>
      <sz val="9"/>
      <color indexed="56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6"/>
      <name val="Arial Black"/>
      <family val="2"/>
    </font>
    <font>
      <u val="single"/>
      <sz val="1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6"/>
      <name val="Verdana"/>
      <family val="2"/>
    </font>
    <font>
      <b/>
      <sz val="9"/>
      <color indexed="16"/>
      <name val="Calibri"/>
      <family val="2"/>
    </font>
    <font>
      <i/>
      <sz val="9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960000"/>
      <name val="Verdana"/>
      <family val="2"/>
    </font>
    <font>
      <i/>
      <sz val="9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2" fontId="0" fillId="34" borderId="10" xfId="0" applyNumberFormat="1" applyFont="1" applyFill="1" applyBorder="1" applyAlignment="1" applyProtection="1">
      <alignment horizontal="left"/>
      <protection/>
    </xf>
    <xf numFmtId="2" fontId="0" fillId="34" borderId="10" xfId="0" applyNumberFormat="1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 horizontal="left" wrapText="1"/>
      <protection/>
    </xf>
    <xf numFmtId="0" fontId="1" fillId="34" borderId="16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5" fontId="0" fillId="34" borderId="0" xfId="59" applyNumberFormat="1" applyFont="1" applyFill="1" applyBorder="1" applyAlignment="1" applyProtection="1">
      <alignment horizontal="left"/>
      <protection/>
    </xf>
    <xf numFmtId="174" fontId="3" fillId="34" borderId="10" xfId="0" applyNumberFormat="1" applyFont="1" applyFill="1" applyBorder="1" applyAlignment="1" applyProtection="1">
      <alignment horizontal="left"/>
      <protection locked="0"/>
    </xf>
    <xf numFmtId="2" fontId="0" fillId="33" borderId="0" xfId="0" applyNumberFormat="1" applyFill="1" applyAlignment="1" applyProtection="1">
      <alignment/>
      <protection/>
    </xf>
    <xf numFmtId="10" fontId="0" fillId="33" borderId="0" xfId="59" applyNumberFormat="1" applyFont="1" applyFill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 horizontal="left"/>
      <protection/>
    </xf>
    <xf numFmtId="2" fontId="5" fillId="33" borderId="0" xfId="0" applyNumberFormat="1" applyFont="1" applyFill="1" applyAlignment="1" applyProtection="1">
      <alignment/>
      <protection/>
    </xf>
    <xf numFmtId="174" fontId="3" fillId="34" borderId="10" xfId="59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/>
      <protection locked="0"/>
    </xf>
    <xf numFmtId="179" fontId="0" fillId="34" borderId="20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0" fontId="51" fillId="34" borderId="0" xfId="0" applyFont="1" applyFill="1" applyBorder="1" applyAlignment="1" applyProtection="1">
      <alignment/>
      <protection/>
    </xf>
    <xf numFmtId="0" fontId="52" fillId="34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8</xdr:row>
      <xdr:rowOff>152400</xdr:rowOff>
    </xdr:from>
    <xdr:to>
      <xdr:col>9</xdr:col>
      <xdr:colOff>457200</xdr:colOff>
      <xdr:row>24</xdr:row>
      <xdr:rowOff>95250</xdr:rowOff>
    </xdr:to>
    <xdr:grpSp>
      <xdr:nvGrpSpPr>
        <xdr:cNvPr id="1" name="Group 73"/>
        <xdr:cNvGrpSpPr>
          <a:grpSpLocks/>
        </xdr:cNvGrpSpPr>
      </xdr:nvGrpSpPr>
      <xdr:grpSpPr>
        <a:xfrm>
          <a:off x="5686425" y="1609725"/>
          <a:ext cx="3076575" cy="2686050"/>
          <a:chOff x="582" y="169"/>
          <a:chExt cx="323" cy="266"/>
        </a:xfrm>
        <a:solidFill>
          <a:srgbClr val="FFFFFF"/>
        </a:solidFill>
      </xdr:grpSpPr>
      <xdr:sp>
        <xdr:nvSpPr>
          <xdr:cNvPr id="2" name="Oval 21"/>
          <xdr:cNvSpPr>
            <a:spLocks noChangeAspect="1"/>
          </xdr:cNvSpPr>
        </xdr:nvSpPr>
        <xdr:spPr>
          <a:xfrm>
            <a:off x="618" y="177"/>
            <a:ext cx="192" cy="19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72"/>
          <xdr:cNvGrpSpPr>
            <a:grpSpLocks/>
          </xdr:cNvGrpSpPr>
        </xdr:nvGrpSpPr>
        <xdr:grpSpPr>
          <a:xfrm>
            <a:off x="617" y="318"/>
            <a:ext cx="196" cy="117"/>
            <a:chOff x="617" y="318"/>
            <a:chExt cx="196" cy="117"/>
          </a:xfrm>
          <a:solidFill>
            <a:srgbClr val="FFFFFF"/>
          </a:solidFill>
        </xdr:grpSpPr>
        <xdr:sp>
          <xdr:nvSpPr>
            <xdr:cNvPr id="4" name="Line 36"/>
            <xdr:cNvSpPr>
              <a:spLocks noChangeAspect="1"/>
            </xdr:cNvSpPr>
          </xdr:nvSpPr>
          <xdr:spPr>
            <a:xfrm rot="16200000">
              <a:off x="813" y="322"/>
              <a:ext cx="0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7"/>
            <xdr:cNvSpPr>
              <a:spLocks noChangeAspect="1"/>
            </xdr:cNvSpPr>
          </xdr:nvSpPr>
          <xdr:spPr>
            <a:xfrm rot="16200000">
              <a:off x="617" y="419"/>
              <a:ext cx="19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 Box 38"/>
            <xdr:cNvSpPr txBox="1">
              <a:spLocks noChangeArrowheads="1"/>
            </xdr:cNvSpPr>
          </xdr:nvSpPr>
          <xdr:spPr>
            <a:xfrm>
              <a:off x="695" y="396"/>
              <a:ext cx="40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7" name="Line 39"/>
            <xdr:cNvSpPr>
              <a:spLocks noChangeAspect="1"/>
            </xdr:cNvSpPr>
          </xdr:nvSpPr>
          <xdr:spPr>
            <a:xfrm rot="16200000">
              <a:off x="617" y="318"/>
              <a:ext cx="0" cy="1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Oval 42"/>
          <xdr:cNvSpPr>
            <a:spLocks/>
          </xdr:cNvSpPr>
        </xdr:nvSpPr>
        <xdr:spPr>
          <a:xfrm>
            <a:off x="645" y="269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43"/>
          <xdr:cNvSpPr>
            <a:spLocks/>
          </xdr:cNvSpPr>
        </xdr:nvSpPr>
        <xdr:spPr>
          <a:xfrm>
            <a:off x="656" y="25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44"/>
          <xdr:cNvSpPr>
            <a:spLocks/>
          </xdr:cNvSpPr>
        </xdr:nvSpPr>
        <xdr:spPr>
          <a:xfrm>
            <a:off x="667" y="269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667" y="233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46"/>
          <xdr:cNvSpPr>
            <a:spLocks/>
          </xdr:cNvSpPr>
        </xdr:nvSpPr>
        <xdr:spPr>
          <a:xfrm>
            <a:off x="677" y="251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47"/>
          <xdr:cNvSpPr>
            <a:spLocks/>
          </xdr:cNvSpPr>
        </xdr:nvSpPr>
        <xdr:spPr>
          <a:xfrm>
            <a:off x="688" y="269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48"/>
          <xdr:cNvSpPr>
            <a:spLocks/>
          </xdr:cNvSpPr>
        </xdr:nvSpPr>
        <xdr:spPr>
          <a:xfrm>
            <a:off x="732" y="25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49"/>
          <xdr:cNvSpPr>
            <a:spLocks/>
          </xdr:cNvSpPr>
        </xdr:nvSpPr>
        <xdr:spPr>
          <a:xfrm>
            <a:off x="754" y="25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50"/>
          <xdr:cNvSpPr>
            <a:spLocks/>
          </xdr:cNvSpPr>
        </xdr:nvSpPr>
        <xdr:spPr>
          <a:xfrm>
            <a:off x="776" y="25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51"/>
          <xdr:cNvSpPr>
            <a:spLocks/>
          </xdr:cNvSpPr>
        </xdr:nvSpPr>
        <xdr:spPr>
          <a:xfrm>
            <a:off x="732" y="23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52"/>
          <xdr:cNvSpPr>
            <a:spLocks/>
          </xdr:cNvSpPr>
        </xdr:nvSpPr>
        <xdr:spPr>
          <a:xfrm>
            <a:off x="754" y="23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53"/>
          <xdr:cNvSpPr>
            <a:spLocks/>
          </xdr:cNvSpPr>
        </xdr:nvSpPr>
        <xdr:spPr>
          <a:xfrm>
            <a:off x="776" y="232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54"/>
          <xdr:cNvSpPr>
            <a:spLocks/>
          </xdr:cNvSpPr>
        </xdr:nvSpPr>
        <xdr:spPr>
          <a:xfrm>
            <a:off x="732" y="271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55"/>
          <xdr:cNvSpPr>
            <a:spLocks/>
          </xdr:cNvSpPr>
        </xdr:nvSpPr>
        <xdr:spPr>
          <a:xfrm>
            <a:off x="754" y="271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56"/>
          <xdr:cNvSpPr>
            <a:spLocks/>
          </xdr:cNvSpPr>
        </xdr:nvSpPr>
        <xdr:spPr>
          <a:xfrm>
            <a:off x="776" y="271"/>
            <a:ext cx="12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" name="Group 63"/>
          <xdr:cNvGrpSpPr>
            <a:grpSpLocks/>
          </xdr:cNvGrpSpPr>
        </xdr:nvGrpSpPr>
        <xdr:grpSpPr>
          <a:xfrm>
            <a:off x="582" y="181"/>
            <a:ext cx="90" cy="77"/>
            <a:chOff x="582" y="181"/>
            <a:chExt cx="90" cy="77"/>
          </a:xfrm>
          <a:solidFill>
            <a:srgbClr val="FFFFFF"/>
          </a:solidFill>
        </xdr:grpSpPr>
        <xdr:sp>
          <xdr:nvSpPr>
            <xdr:cNvPr id="24" name="Text Box 32"/>
            <xdr:cNvSpPr txBox="1">
              <a:spLocks noChangeArrowheads="1"/>
            </xdr:cNvSpPr>
          </xdr:nvSpPr>
          <xdr:spPr>
            <a:xfrm>
              <a:off x="582" y="190"/>
              <a:ext cx="40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</a:t>
              </a:r>
            </a:p>
          </xdr:txBody>
        </xdr:sp>
        <xdr:sp>
          <xdr:nvSpPr>
            <xdr:cNvPr id="25" name="Line 59"/>
            <xdr:cNvSpPr>
              <a:spLocks/>
            </xdr:cNvSpPr>
          </xdr:nvSpPr>
          <xdr:spPr>
            <a:xfrm flipH="1" flipV="1">
              <a:off x="601" y="198"/>
              <a:ext cx="71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60"/>
            <xdr:cNvSpPr>
              <a:spLocks/>
            </xdr:cNvSpPr>
          </xdr:nvSpPr>
          <xdr:spPr>
            <a:xfrm flipH="1" flipV="1">
              <a:off x="591" y="217"/>
              <a:ext cx="71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61"/>
            <xdr:cNvSpPr>
              <a:spLocks/>
            </xdr:cNvSpPr>
          </xdr:nvSpPr>
          <xdr:spPr>
            <a:xfrm flipV="1">
              <a:off x="583" y="222"/>
              <a:ext cx="15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62"/>
            <xdr:cNvSpPr>
              <a:spLocks/>
            </xdr:cNvSpPr>
          </xdr:nvSpPr>
          <xdr:spPr>
            <a:xfrm flipH="1">
              <a:off x="610" y="181"/>
              <a:ext cx="14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Text Box 65"/>
          <xdr:cNvSpPr txBox="1">
            <a:spLocks noChangeArrowheads="1"/>
          </xdr:cNvSpPr>
        </xdr:nvSpPr>
        <xdr:spPr>
          <a:xfrm>
            <a:off x="865" y="178"/>
            <a:ext cx="4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grpSp>
        <xdr:nvGrpSpPr>
          <xdr:cNvPr id="30" name="Group 71"/>
          <xdr:cNvGrpSpPr>
            <a:grpSpLocks/>
          </xdr:cNvGrpSpPr>
        </xdr:nvGrpSpPr>
        <xdr:grpSpPr>
          <a:xfrm>
            <a:off x="789" y="169"/>
            <a:ext cx="81" cy="69"/>
            <a:chOff x="789" y="169"/>
            <a:chExt cx="81" cy="69"/>
          </a:xfrm>
          <a:solidFill>
            <a:srgbClr val="FFFFFF"/>
          </a:solidFill>
        </xdr:grpSpPr>
        <xdr:sp>
          <xdr:nvSpPr>
            <xdr:cNvPr id="31" name="Line 66"/>
            <xdr:cNvSpPr>
              <a:spLocks/>
            </xdr:cNvSpPr>
          </xdr:nvSpPr>
          <xdr:spPr>
            <a:xfrm flipV="1">
              <a:off x="789" y="187"/>
              <a:ext cx="71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67"/>
            <xdr:cNvSpPr>
              <a:spLocks/>
            </xdr:cNvSpPr>
          </xdr:nvSpPr>
          <xdr:spPr>
            <a:xfrm flipV="1">
              <a:off x="794" y="197"/>
              <a:ext cx="71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68"/>
            <xdr:cNvSpPr>
              <a:spLocks/>
            </xdr:cNvSpPr>
          </xdr:nvSpPr>
          <xdr:spPr>
            <a:xfrm flipH="1" flipV="1">
              <a:off x="855" y="203"/>
              <a:ext cx="15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69"/>
            <xdr:cNvSpPr>
              <a:spLocks/>
            </xdr:cNvSpPr>
          </xdr:nvSpPr>
          <xdr:spPr>
            <a:xfrm>
              <a:off x="835" y="169"/>
              <a:ext cx="14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7</xdr:col>
      <xdr:colOff>523875</xdr:colOff>
      <xdr:row>4</xdr:row>
      <xdr:rowOff>161925</xdr:rowOff>
    </xdr:from>
    <xdr:to>
      <xdr:col>9</xdr:col>
      <xdr:colOff>228600</xdr:colOff>
      <xdr:row>6</xdr:row>
      <xdr:rowOff>190500</xdr:rowOff>
    </xdr:to>
    <xdr:pic>
      <xdr:nvPicPr>
        <xdr:cNvPr id="35" name="Picture 36" descr="KIRK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8191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rkproces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4"/>
  <sheetViews>
    <sheetView showGridLines="0" showRowColHeaders="0" tabSelected="1" zoomScalePageLayoutView="0" workbookViewId="0" topLeftCell="A1">
      <selection activeCell="M17" sqref="M17"/>
    </sheetView>
  </sheetViews>
  <sheetFormatPr defaultColWidth="9.140625" defaultRowHeight="12.75"/>
  <cols>
    <col min="1" max="2" width="9.140625" style="1" customWidth="1"/>
    <col min="3" max="3" width="30.00390625" style="1" customWidth="1"/>
    <col min="4" max="4" width="10.7109375" style="1" customWidth="1"/>
    <col min="5" max="5" width="12.140625" style="1" customWidth="1"/>
    <col min="6" max="6" width="26.00390625" style="1" customWidth="1"/>
    <col min="7" max="9" width="9.140625" style="1" customWidth="1"/>
    <col min="10" max="10" width="11.421875" style="1" customWidth="1"/>
    <col min="11" max="14" width="9.140625" style="1" customWidth="1"/>
    <col min="15" max="15" width="24.28125" style="1" hidden="1" customWidth="1"/>
    <col min="16" max="17" width="11.421875" style="1" hidden="1" customWidth="1"/>
    <col min="18" max="16384" width="9.140625" style="1" customWidth="1"/>
  </cols>
  <sheetData>
    <row r="3" ht="13.5" thickBot="1"/>
    <row r="4" spans="2:10" ht="12.75">
      <c r="B4" s="5"/>
      <c r="C4" s="6"/>
      <c r="D4" s="6"/>
      <c r="E4" s="6"/>
      <c r="F4" s="6"/>
      <c r="G4" s="6"/>
      <c r="H4" s="6"/>
      <c r="I4" s="6"/>
      <c r="J4" s="7"/>
    </row>
    <row r="5" spans="2:10" ht="12.75">
      <c r="B5" s="8"/>
      <c r="C5" s="9"/>
      <c r="D5" s="9"/>
      <c r="E5" s="9"/>
      <c r="F5" s="9"/>
      <c r="G5" s="9"/>
      <c r="H5" s="9"/>
      <c r="I5" s="9"/>
      <c r="J5" s="10"/>
    </row>
    <row r="6" spans="2:10" ht="12.75">
      <c r="B6" s="8"/>
      <c r="C6" s="9"/>
      <c r="D6" s="9"/>
      <c r="E6" s="9"/>
      <c r="F6" s="9"/>
      <c r="G6" s="9"/>
      <c r="H6" s="9"/>
      <c r="I6" s="9"/>
      <c r="J6" s="10"/>
    </row>
    <row r="7" spans="2:10" ht="24.75">
      <c r="B7" s="8"/>
      <c r="C7" s="11" t="s">
        <v>9</v>
      </c>
      <c r="D7" s="9"/>
      <c r="E7" s="9"/>
      <c r="F7" s="9"/>
      <c r="G7" s="9"/>
      <c r="H7" s="9"/>
      <c r="I7" s="9"/>
      <c r="J7" s="10"/>
    </row>
    <row r="8" spans="2:10" ht="12.75">
      <c r="B8" s="8"/>
      <c r="C8" s="9"/>
      <c r="D8" s="9"/>
      <c r="E8" s="9"/>
      <c r="F8" s="9"/>
      <c r="G8" s="9"/>
      <c r="H8" s="9"/>
      <c r="I8" s="9"/>
      <c r="J8" s="10"/>
    </row>
    <row r="9" spans="2:10" ht="13.5" customHeight="1">
      <c r="B9" s="8"/>
      <c r="C9" s="12" t="s">
        <v>2</v>
      </c>
      <c r="D9" s="53"/>
      <c r="E9" s="53"/>
      <c r="F9" s="9"/>
      <c r="G9" s="9"/>
      <c r="H9" s="9"/>
      <c r="I9" s="9"/>
      <c r="J9" s="10"/>
    </row>
    <row r="10" spans="2:10" ht="13.5" customHeight="1">
      <c r="B10" s="8"/>
      <c r="C10" s="12" t="s">
        <v>3</v>
      </c>
      <c r="D10" s="53"/>
      <c r="E10" s="53"/>
      <c r="F10" s="9"/>
      <c r="G10" s="9"/>
      <c r="H10" s="9"/>
      <c r="I10" s="9"/>
      <c r="J10" s="10"/>
    </row>
    <row r="11" spans="2:10" ht="13.5" customHeight="1">
      <c r="B11" s="8"/>
      <c r="C11" s="13" t="s">
        <v>4</v>
      </c>
      <c r="D11" s="53"/>
      <c r="E11" s="53"/>
      <c r="F11" s="14"/>
      <c r="G11" s="9"/>
      <c r="H11" s="9"/>
      <c r="I11" s="9"/>
      <c r="J11" s="10"/>
    </row>
    <row r="12" spans="2:16" ht="13.5" customHeight="1">
      <c r="B12" s="8"/>
      <c r="C12" s="12" t="s">
        <v>6</v>
      </c>
      <c r="D12" s="47" t="s">
        <v>24</v>
      </c>
      <c r="E12" s="48">
        <v>41192</v>
      </c>
      <c r="F12" s="14"/>
      <c r="G12" s="9"/>
      <c r="H12" s="9"/>
      <c r="I12" s="9"/>
      <c r="J12" s="10"/>
      <c r="P12" s="2">
        <v>60</v>
      </c>
    </row>
    <row r="13" spans="2:16" ht="13.5" customHeight="1">
      <c r="B13" s="8"/>
      <c r="C13" s="14"/>
      <c r="D13" s="14"/>
      <c r="E13" s="14"/>
      <c r="F13" s="14"/>
      <c r="G13" s="9"/>
      <c r="H13" s="9"/>
      <c r="I13" s="9"/>
      <c r="J13" s="10"/>
      <c r="P13" s="2">
        <v>90</v>
      </c>
    </row>
    <row r="14" spans="2:10" ht="13.5" customHeight="1">
      <c r="B14" s="15"/>
      <c r="C14" s="16"/>
      <c r="D14" s="16"/>
      <c r="E14" s="17"/>
      <c r="F14" s="16"/>
      <c r="G14" s="9"/>
      <c r="H14" s="9"/>
      <c r="I14" s="9"/>
      <c r="J14" s="10"/>
    </row>
    <row r="15" spans="2:16" ht="13.5" customHeight="1">
      <c r="B15" s="15"/>
      <c r="C15" s="18" t="s">
        <v>10</v>
      </c>
      <c r="D15" s="19" t="s">
        <v>1</v>
      </c>
      <c r="E15" s="20">
        <v>1700</v>
      </c>
      <c r="F15" s="49"/>
      <c r="G15" s="9"/>
      <c r="H15" s="9"/>
      <c r="I15" s="9"/>
      <c r="J15" s="10"/>
      <c r="P15" s="1">
        <f>E15/1000</f>
        <v>1.7</v>
      </c>
    </row>
    <row r="16" spans="2:16" ht="13.5" customHeight="1">
      <c r="B16" s="15"/>
      <c r="C16" s="18" t="s">
        <v>11</v>
      </c>
      <c r="D16" s="19" t="s">
        <v>1</v>
      </c>
      <c r="E16" s="39">
        <v>25</v>
      </c>
      <c r="F16" s="49"/>
      <c r="G16" s="9"/>
      <c r="H16" s="9"/>
      <c r="I16" s="9"/>
      <c r="J16" s="10"/>
      <c r="P16" s="1">
        <f>E16/1000</f>
        <v>0.025</v>
      </c>
    </row>
    <row r="17" spans="2:16" ht="13.5" customHeight="1">
      <c r="B17" s="15"/>
      <c r="C17" s="18" t="s">
        <v>19</v>
      </c>
      <c r="D17" s="19" t="s">
        <v>12</v>
      </c>
      <c r="E17" s="20">
        <v>60</v>
      </c>
      <c r="F17" s="49"/>
      <c r="G17" s="9"/>
      <c r="H17" s="9"/>
      <c r="I17" s="9"/>
      <c r="J17" s="10"/>
      <c r="P17" s="1">
        <f>E17</f>
        <v>60</v>
      </c>
    </row>
    <row r="18" spans="2:16" ht="13.5" customHeight="1">
      <c r="B18" s="15"/>
      <c r="C18" s="18" t="s">
        <v>18</v>
      </c>
      <c r="D18" s="19" t="s">
        <v>1</v>
      </c>
      <c r="E18" s="44">
        <v>40</v>
      </c>
      <c r="F18" s="49"/>
      <c r="G18" s="9"/>
      <c r="H18" s="9"/>
      <c r="I18" s="9"/>
      <c r="J18" s="10"/>
      <c r="P18" s="1">
        <f>E18/1000</f>
        <v>0.04</v>
      </c>
    </row>
    <row r="19" spans="2:10" ht="13.5" customHeight="1">
      <c r="B19" s="15"/>
      <c r="C19" s="36"/>
      <c r="D19" s="16"/>
      <c r="E19" s="38"/>
      <c r="F19" s="50">
        <f>IF(E18&lt;E16,"Warning - Incorrect","")</f>
      </c>
      <c r="G19" s="9"/>
      <c r="H19" s="9"/>
      <c r="I19" s="9"/>
      <c r="J19" s="10"/>
    </row>
    <row r="20" spans="2:10" ht="13.5" customHeight="1">
      <c r="B20" s="15"/>
      <c r="C20" s="21" t="s">
        <v>17</v>
      </c>
      <c r="D20" s="21" t="s">
        <v>8</v>
      </c>
      <c r="E20" s="42">
        <f>Q29</f>
        <v>0.3542299221439981</v>
      </c>
      <c r="F20" s="51"/>
      <c r="G20" s="9"/>
      <c r="H20" s="9"/>
      <c r="I20" s="9"/>
      <c r="J20" s="10"/>
    </row>
    <row r="21" spans="2:10" ht="13.5" customHeight="1">
      <c r="B21" s="15"/>
      <c r="C21" s="22" t="s">
        <v>17</v>
      </c>
      <c r="D21" s="16" t="s">
        <v>7</v>
      </c>
      <c r="E21" s="23">
        <f>Q30</f>
        <v>0.8040313224869966</v>
      </c>
      <c r="F21" s="51"/>
      <c r="G21" s="9"/>
      <c r="H21" s="9"/>
      <c r="I21" s="9"/>
      <c r="J21" s="10"/>
    </row>
    <row r="22" spans="2:10" ht="13.5" customHeight="1">
      <c r="B22" s="15"/>
      <c r="C22" s="22" t="s">
        <v>16</v>
      </c>
      <c r="D22" s="22" t="s">
        <v>7</v>
      </c>
      <c r="E22" s="24">
        <f>P26</f>
        <v>2.269800692218625</v>
      </c>
      <c r="F22" s="51"/>
      <c r="G22" s="9"/>
      <c r="H22" s="9"/>
      <c r="I22" s="9"/>
      <c r="J22" s="10"/>
    </row>
    <row r="23" spans="2:10" ht="13.5" customHeight="1">
      <c r="B23" s="15"/>
      <c r="C23" s="37"/>
      <c r="D23" s="37"/>
      <c r="E23" s="37"/>
      <c r="F23" s="51"/>
      <c r="G23" s="9"/>
      <c r="H23" s="9"/>
      <c r="I23" s="9"/>
      <c r="J23" s="10"/>
    </row>
    <row r="24" spans="2:10" ht="13.5" customHeight="1">
      <c r="B24" s="15"/>
      <c r="C24" s="52" t="s">
        <v>26</v>
      </c>
      <c r="D24" s="16" t="s">
        <v>20</v>
      </c>
      <c r="E24" s="45">
        <f>P31</f>
        <v>721</v>
      </c>
      <c r="F24" s="51"/>
      <c r="G24" s="9"/>
      <c r="H24" s="9"/>
      <c r="I24" s="9"/>
      <c r="J24" s="10"/>
    </row>
    <row r="25" spans="2:16" ht="13.5" customHeight="1">
      <c r="B25" s="15"/>
      <c r="C25" s="21" t="s">
        <v>22</v>
      </c>
      <c r="D25" s="18" t="s">
        <v>20</v>
      </c>
      <c r="E25" s="46">
        <f>P32</f>
        <v>1636</v>
      </c>
      <c r="F25" s="49"/>
      <c r="G25" s="9"/>
      <c r="H25" s="9"/>
      <c r="I25" s="9"/>
      <c r="J25" s="10"/>
      <c r="O25" s="3" t="s">
        <v>0</v>
      </c>
      <c r="P25" s="3">
        <f>P15/2</f>
        <v>0.85</v>
      </c>
    </row>
    <row r="26" spans="2:16" ht="13.5" customHeight="1">
      <c r="B26" s="15"/>
      <c r="C26" s="25"/>
      <c r="D26" s="26"/>
      <c r="E26" s="27"/>
      <c r="F26" s="51"/>
      <c r="G26" s="9"/>
      <c r="H26" s="9"/>
      <c r="I26" s="9"/>
      <c r="J26" s="10"/>
      <c r="O26" s="1" t="s">
        <v>13</v>
      </c>
      <c r="P26" s="40">
        <f>PI()*P25^2</f>
        <v>2.269800692218625</v>
      </c>
    </row>
    <row r="27" spans="2:16" ht="13.5" customHeight="1">
      <c r="B27" s="15"/>
      <c r="C27" s="28" t="s">
        <v>5</v>
      </c>
      <c r="D27" s="28"/>
      <c r="E27" s="29"/>
      <c r="F27" s="30"/>
      <c r="G27" s="28"/>
      <c r="H27" s="28"/>
      <c r="I27" s="9"/>
      <c r="J27" s="10"/>
      <c r="P27" s="3"/>
    </row>
    <row r="28" spans="2:16" ht="13.5" customHeight="1">
      <c r="B28" s="15"/>
      <c r="C28" s="56"/>
      <c r="D28" s="56"/>
      <c r="E28" s="56"/>
      <c r="F28" s="56"/>
      <c r="G28" s="56"/>
      <c r="H28" s="56"/>
      <c r="I28" s="9"/>
      <c r="J28" s="10"/>
      <c r="O28" s="1" t="s">
        <v>14</v>
      </c>
      <c r="P28" s="3">
        <f>P18^2*SIN(P17*3.142/180)</f>
        <v>0.0013857492589907747</v>
      </c>
    </row>
    <row r="29" spans="2:17" ht="13.5" customHeight="1">
      <c r="B29" s="15"/>
      <c r="C29" s="54"/>
      <c r="D29" s="55"/>
      <c r="E29" s="55"/>
      <c r="F29" s="55"/>
      <c r="G29" s="55"/>
      <c r="H29" s="55"/>
      <c r="I29" s="9"/>
      <c r="J29" s="10"/>
      <c r="O29" s="1" t="s">
        <v>15</v>
      </c>
      <c r="P29" s="1">
        <f>PI()*(P16/2)^2</f>
        <v>0.0004908738521234052</v>
      </c>
      <c r="Q29" s="41">
        <f>P29/P28</f>
        <v>0.3542299221439981</v>
      </c>
    </row>
    <row r="30" spans="2:17" ht="13.5" customHeight="1">
      <c r="B30" s="15"/>
      <c r="C30" s="54"/>
      <c r="D30" s="55"/>
      <c r="E30" s="55"/>
      <c r="F30" s="55"/>
      <c r="G30" s="55"/>
      <c r="H30" s="55"/>
      <c r="I30" s="9"/>
      <c r="J30" s="10"/>
      <c r="P30" s="4"/>
      <c r="Q30" s="43">
        <f>Q29*P26</f>
        <v>0.8040313224869966</v>
      </c>
    </row>
    <row r="31" spans="2:17" ht="13.5" customHeight="1">
      <c r="B31" s="15"/>
      <c r="C31" s="57"/>
      <c r="D31" s="55"/>
      <c r="E31" s="55"/>
      <c r="F31" s="55"/>
      <c r="G31" s="55"/>
      <c r="H31" s="55"/>
      <c r="I31" s="9"/>
      <c r="J31" s="10"/>
      <c r="O31" s="3" t="s">
        <v>21</v>
      </c>
      <c r="P31" s="3">
        <f>ROUNDDOWN(Q29*1/P29,0)</f>
        <v>721</v>
      </c>
      <c r="Q31" s="3"/>
    </row>
    <row r="32" spans="2:16" ht="13.5" customHeight="1">
      <c r="B32" s="8"/>
      <c r="C32" s="54"/>
      <c r="D32" s="55"/>
      <c r="E32" s="55"/>
      <c r="F32" s="55"/>
      <c r="G32" s="55"/>
      <c r="H32" s="55"/>
      <c r="I32" s="9"/>
      <c r="J32" s="10"/>
      <c r="P32" s="1">
        <f>ROUNDDOWN(P26*P31,0)</f>
        <v>1636</v>
      </c>
    </row>
    <row r="33" spans="2:10" ht="13.5" customHeight="1">
      <c r="B33" s="8"/>
      <c r="C33" s="58" t="s">
        <v>27</v>
      </c>
      <c r="D33" s="9"/>
      <c r="E33" s="27"/>
      <c r="F33" s="9"/>
      <c r="G33" s="59" t="s">
        <v>25</v>
      </c>
      <c r="H33" s="9"/>
      <c r="I33" s="31" t="s">
        <v>23</v>
      </c>
      <c r="J33" s="10"/>
    </row>
    <row r="34" spans="2:17" ht="13.5" customHeight="1" thickBot="1">
      <c r="B34" s="32"/>
      <c r="C34" s="33"/>
      <c r="D34" s="33"/>
      <c r="E34" s="34"/>
      <c r="F34" s="33"/>
      <c r="G34" s="33"/>
      <c r="H34" s="33"/>
      <c r="I34" s="33"/>
      <c r="J34" s="35"/>
      <c r="O34" s="3"/>
      <c r="P34" s="3"/>
      <c r="Q34" s="3"/>
    </row>
    <row r="35" ht="13.5" customHeight="1"/>
    <row r="36" ht="13.5" customHeight="1"/>
    <row r="37" ht="13.5" customHeight="1"/>
    <row r="38" ht="13.5" customHeight="1"/>
    <row r="39" ht="13.5" customHeight="1"/>
  </sheetData>
  <sheetProtection password="C527" sheet="1" objects="1" scenarios="1"/>
  <mergeCells count="8">
    <mergeCell ref="D9:E9"/>
    <mergeCell ref="D10:E10"/>
    <mergeCell ref="D11:E11"/>
    <mergeCell ref="C32:H32"/>
    <mergeCell ref="C28:H28"/>
    <mergeCell ref="C29:H29"/>
    <mergeCell ref="C30:H30"/>
    <mergeCell ref="C31:H31"/>
  </mergeCells>
  <dataValidations count="1">
    <dataValidation type="list" allowBlank="1" showInputMessage="1" showErrorMessage="1" sqref="E17">
      <formula1>$P$12:$P$13</formula1>
    </dataValidation>
  </dataValidations>
  <hyperlinks>
    <hyperlink ref="G33" r:id="rId1" display="www.kirkprocess.com"/>
  </hyperlinks>
  <printOptions/>
  <pageMargins left="0.84" right="0.8267716535433072" top="0.83" bottom="0.9055118110236221" header="0.5118110236220472" footer="0.5118110236220472"/>
  <pageSetup horizontalDpi="150" verticalDpi="150" orientation="landscape" paperSize="9" r:id="rId3"/>
  <headerFooter alignWithMargins="0">
    <oddFooter>&amp;CFor preliminary use only.  Results should be checked/approved by a qualified engineer.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Perforated Plate Area Calculator</dc:title>
  <dc:subject/>
  <dc:creator>Mike Kirk</dc:creator>
  <cp:keywords>KIRK Process Solutions Ltd</cp:keywords>
  <dc:description/>
  <cp:lastModifiedBy>mike kirk</cp:lastModifiedBy>
  <cp:lastPrinted>2012-06-15T17:38:52Z</cp:lastPrinted>
  <dcterms:created xsi:type="dcterms:W3CDTF">2007-11-30T12:10:11Z</dcterms:created>
  <dcterms:modified xsi:type="dcterms:W3CDTF">2012-06-15T17:39:25Z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